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- Programs\3-14 Triennial Plan\Triennial Plan 4 - FY20-23\PUC Filings\Request For Significant Change 2\For Filing\"/>
    </mc:Choice>
  </mc:AlternateContent>
  <xr:revisionPtr revIDLastSave="0" documentId="13_ncr:1_{65A7DF30-0E67-45FD-A201-50155763ABD8}" xr6:coauthVersionLast="44" xr6:coauthVersionMax="44" xr10:uidLastSave="{00000000-0000-0000-0000-000000000000}"/>
  <bookViews>
    <workbookView xWindow="20370" yWindow="-3105" windowWidth="29040" windowHeight="15840" tabRatio="865" firstSheet="2" activeTab="2" xr2:uid="{D53DAB9F-E069-491D-BB3F-B9CF1120361B}"/>
  </bookViews>
  <sheets>
    <sheet name="FY2020 FCM Pro-rata" sheetId="10" state="hidden" r:id="rId1"/>
    <sheet name="Performance Metrics FEEDER" sheetId="11" state="hidden" r:id="rId2"/>
    <sheet name="FY2020" sheetId="2" r:id="rId3"/>
    <sheet name="FY2021" sheetId="3" r:id="rId4"/>
    <sheet name="FY2022" sheetId="4" r:id="rId5"/>
    <sheet name="Sheet2" sheetId="15" state="hidden" r:id="rId6"/>
  </sheets>
  <externalReferences>
    <externalReference r:id="rId7"/>
  </externalReferences>
  <definedNames>
    <definedName name="_xlnm._FilterDatabase" localSheetId="1" hidden="1">'Performance Metrics FEEDER'!$A$11:$Y$11</definedName>
    <definedName name="DefaultDR">'[1]M&amp;A'!$A$14</definedName>
    <definedName name="deflat_Range">#REF!</definedName>
    <definedName name="FRIncentives">'[1]M&amp;A'!$A$8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etOrGross">'[1]M&amp;A'!$A$5</definedName>
    <definedName name="_xlnm.Print_Titles" localSheetId="2">'FY2020'!$A:$B</definedName>
    <definedName name="_xlnm.Print_Titles" localSheetId="3">'FY2021'!$A:$B</definedName>
    <definedName name="_xlnm.Print_Titles" localSheetId="4">'FY2022'!$A:$B</definedName>
    <definedName name="RealDiscountRate">#REF!</definedName>
    <definedName name="RGGI_DR">'[1]M&amp;A'!$A$17</definedName>
    <definedName name="zoneRange_nominal">#REF!</definedName>
    <definedName name="zoneRange_re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0" l="1"/>
  <c r="D3" i="10" l="1"/>
  <c r="D4" i="10"/>
  <c r="C43" i="10" l="1"/>
  <c r="C44" i="10"/>
  <c r="C45" i="10"/>
  <c r="C46" i="10"/>
  <c r="C42" i="10"/>
  <c r="C11" i="10"/>
  <c r="C35" i="10" l="1"/>
  <c r="C27" i="10"/>
  <c r="C23" i="10"/>
  <c r="C15" i="10"/>
  <c r="C34" i="10"/>
  <c r="C30" i="10"/>
  <c r="C26" i="10"/>
  <c r="C22" i="10"/>
  <c r="C18" i="10"/>
  <c r="C14" i="10"/>
  <c r="C10" i="10"/>
  <c r="C37" i="10"/>
  <c r="C33" i="10"/>
  <c r="C29" i="10"/>
  <c r="C25" i="10"/>
  <c r="C21" i="10"/>
  <c r="C17" i="10"/>
  <c r="C13" i="10"/>
  <c r="C9" i="10"/>
  <c r="C31" i="10"/>
  <c r="C19" i="10"/>
  <c r="C8" i="10"/>
  <c r="C36" i="10"/>
  <c r="C32" i="10"/>
  <c r="C28" i="10"/>
  <c r="C24" i="10"/>
  <c r="C20" i="10"/>
  <c r="C16" i="10"/>
  <c r="C12" i="10"/>
  <c r="C38" i="10" l="1"/>
  <c r="C40" i="10" l="1"/>
  <c r="C48" i="10" s="1"/>
  <c r="D48" i="10" s="1"/>
  <c r="D4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Mistro</author>
  </authors>
  <commentList>
    <comment ref="D3" authorId="0" shapeId="0" xr:uid="{0C5EECDC-4DF8-4CEC-8E2D-E029227709F1}">
      <text>
        <r>
          <rPr>
            <sz val="9"/>
            <color indexed="81"/>
            <rFont val="Tahoma"/>
            <family val="2"/>
          </rPr>
          <t>FY20 is a leap year with 366 days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Riordan</author>
    <author>Laura Martel</author>
  </authors>
  <commentList>
    <comment ref="AK22" authorId="0" shapeId="0" xr:uid="{24A32A0F-C7E0-4D23-A94E-E9265609B47E}">
      <text>
        <r>
          <rPr>
            <sz val="9"/>
            <color indexed="81"/>
            <rFont val="Tahoma"/>
            <family val="2"/>
          </rPr>
          <t xml:space="preserve">Manually set to zero to prevent DIV/0 error code
</t>
        </r>
      </text>
    </comment>
    <comment ref="AK23" authorId="0" shapeId="0" xr:uid="{47A80C7A-CA51-46B7-9089-A69D6D7DC280}">
      <text>
        <r>
          <rPr>
            <sz val="9"/>
            <color indexed="81"/>
            <rFont val="Tahoma"/>
            <family val="2"/>
          </rPr>
          <t xml:space="preserve">Manually set to zero to prevent DIV/0 error code
</t>
        </r>
      </text>
    </comment>
    <comment ref="AK26" authorId="0" shapeId="0" xr:uid="{3D81D4F7-0CAD-4722-84DB-2FB1D87ABFAF}">
      <text>
        <r>
          <rPr>
            <sz val="9"/>
            <color indexed="81"/>
            <rFont val="Tahoma"/>
            <family val="2"/>
          </rPr>
          <t xml:space="preserve">Manually set to zero to prevent DIV/0 error code
</t>
        </r>
      </text>
    </comment>
    <comment ref="V39" authorId="1" shapeId="0" xr:uid="{5094CCF5-90A4-42DF-B679-F38F51055621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Board directed allocation</t>
        </r>
      </text>
    </comment>
    <comment ref="V40" authorId="1" shapeId="0" xr:uid="{CE02EF3C-70BA-4D06-A322-79924F794ADC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Board directed allocation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Martel</author>
    <author>Jack Riordan</author>
  </authors>
  <commentList>
    <comment ref="N15" authorId="0" shapeId="0" xr:uid="{9C844197-5691-4AD2-BB68-E075A71214BD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Allocation based on forecasted RGGI Proceeds.</t>
        </r>
      </text>
    </comment>
    <comment ref="N23" authorId="0" shapeId="0" xr:uid="{542E58D1-B1AC-4D27-ABF9-8CEF9B97A174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Board directed allocation</t>
        </r>
      </text>
    </comment>
    <comment ref="N29" authorId="0" shapeId="0" xr:uid="{CD428E44-BEE1-489D-B5B3-11ABC9B5A9C7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Removal of heat pump water heater</t>
        </r>
      </text>
    </comment>
    <comment ref="N38" authorId="0" shapeId="0" xr:uid="{17C7150A-BCDC-4F13-94EA-04B097343120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Required to meet statutory obligation</t>
        </r>
      </text>
    </comment>
    <comment ref="N39" authorId="0" shapeId="0" xr:uid="{3ABEBE59-AB5C-4CE9-BF56-35F9A3EF7245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Board directed allocation</t>
        </r>
      </text>
    </comment>
    <comment ref="N40" authorId="0" shapeId="0" xr:uid="{7970C039-1C1F-48E3-A79D-BDF04BE2DC86}">
      <text>
        <r>
          <rPr>
            <b/>
            <sz val="9"/>
            <color indexed="81"/>
            <rFont val="Tahoma"/>
            <family val="2"/>
          </rPr>
          <t>EMT:</t>
        </r>
        <r>
          <rPr>
            <sz val="9"/>
            <color indexed="81"/>
            <rFont val="Tahoma"/>
            <family val="2"/>
          </rPr>
          <t xml:space="preserve">
Board directed allocation</t>
        </r>
      </text>
    </comment>
    <comment ref="H48" authorId="1" shapeId="0" xr:uid="{C1E8E1F4-4D18-4C28-9A6A-756734C5B95B}">
      <text>
        <r>
          <rPr>
            <b/>
            <sz val="9"/>
            <color indexed="81"/>
            <rFont val="Tahoma"/>
            <family val="2"/>
          </rPr>
          <t>Jack Riordan:</t>
        </r>
        <r>
          <rPr>
            <sz val="9"/>
            <color indexed="81"/>
            <rFont val="Tahoma"/>
            <family val="2"/>
          </rPr>
          <t xml:space="preserve">
Adjusted to correct for rounding</t>
        </r>
      </text>
    </comment>
    <comment ref="F49" authorId="1" shapeId="0" xr:uid="{6D1AB3D1-4D6E-44E6-8C56-F771A6A6BAA5}">
      <text>
        <r>
          <rPr>
            <b/>
            <sz val="9"/>
            <color indexed="81"/>
            <rFont val="Tahoma"/>
            <family val="2"/>
          </rPr>
          <t>Jack Riordan:</t>
        </r>
        <r>
          <rPr>
            <sz val="9"/>
            <color indexed="81"/>
            <rFont val="Tahoma"/>
            <family val="2"/>
          </rPr>
          <t xml:space="preserve">
Adjusted to correct for rounding</t>
        </r>
      </text>
    </comment>
    <comment ref="G49" authorId="1" shapeId="0" xr:uid="{6BE898DA-F278-457A-8FAC-2C0770EE14B2}">
      <text>
        <r>
          <rPr>
            <b/>
            <sz val="9"/>
            <color indexed="81"/>
            <rFont val="Tahoma"/>
            <family val="2"/>
          </rPr>
          <t>Jack Riordan:</t>
        </r>
        <r>
          <rPr>
            <sz val="9"/>
            <color indexed="81"/>
            <rFont val="Tahoma"/>
            <family val="2"/>
          </rPr>
          <t xml:space="preserve">
Adjusted to correct for rounding</t>
        </r>
      </text>
    </comment>
    <comment ref="H50" authorId="1" shapeId="0" xr:uid="{E5CB6D14-56E8-48C6-984C-579E1ABD3603}">
      <text>
        <r>
          <rPr>
            <b/>
            <sz val="9"/>
            <color indexed="81"/>
            <rFont val="Tahoma"/>
            <family val="2"/>
          </rPr>
          <t>Jack Riordan:</t>
        </r>
        <r>
          <rPr>
            <sz val="9"/>
            <color indexed="81"/>
            <rFont val="Tahoma"/>
            <family val="2"/>
          </rPr>
          <t xml:space="preserve">
Adjusted to correct for rounding</t>
        </r>
      </text>
    </comment>
  </commentList>
</comments>
</file>

<file path=xl/sharedStrings.xml><?xml version="1.0" encoding="utf-8"?>
<sst xmlns="http://schemas.openxmlformats.org/spreadsheetml/2006/main" count="877" uniqueCount="317">
  <si>
    <t>Efficiency Maine Trust Triennial Plan</t>
  </si>
  <si>
    <t>FY 2020 Forecast</t>
  </si>
  <si>
    <t>Funding Sources ($)</t>
  </si>
  <si>
    <t>Statutory Requirements and Performance Metrics</t>
  </si>
  <si>
    <t>Line</t>
  </si>
  <si>
    <t>Programs</t>
  </si>
  <si>
    <t>Electric Efficiency Procurement</t>
  </si>
  <si>
    <t>Natural Gas Efficiency Procurement</t>
  </si>
  <si>
    <t>RGGI</t>
  </si>
  <si>
    <t>MPRP</t>
  </si>
  <si>
    <t>FCM</t>
  </si>
  <si>
    <t>Long Term Contract</t>
  </si>
  <si>
    <t xml:space="preserve">Federal / Other </t>
  </si>
  <si>
    <t>Total</t>
  </si>
  <si>
    <t>Electric Savings (MWh)</t>
  </si>
  <si>
    <r>
      <t>Demand Savings (MW)</t>
    </r>
    <r>
      <rPr>
        <u val="singleAccounting"/>
        <vertAlign val="superscript"/>
        <sz val="12"/>
        <rFont val="Arial"/>
        <family val="2"/>
      </rPr>
      <t>1</t>
    </r>
  </si>
  <si>
    <t>Natural Gas (MMBtu)</t>
  </si>
  <si>
    <t>Heating Oil
and Other
(MMBtu)</t>
  </si>
  <si>
    <t>All Fuels Sub Total</t>
  </si>
  <si>
    <r>
      <t xml:space="preserve"> Homes Weatherized (% of Total)</t>
    </r>
    <r>
      <rPr>
        <u val="singleAccounting"/>
        <vertAlign val="superscript"/>
        <sz val="12"/>
        <rFont val="Arial"/>
        <family val="2"/>
      </rPr>
      <t>2</t>
    </r>
  </si>
  <si>
    <t>Summer Peak Elec Load Reduction (MW)</t>
  </si>
  <si>
    <t>Annualized Electricity Savings (MWh)</t>
  </si>
  <si>
    <t>Annualized Natural Gas Savings 
(Million cf)</t>
  </si>
  <si>
    <t>Annualized Liq. Fossil Fuel Savings (Million Gals)</t>
  </si>
  <si>
    <r>
      <t>Annualized CO2 Reductions (Million Tons)</t>
    </r>
    <r>
      <rPr>
        <u val="singleAccounting"/>
        <vertAlign val="superscript"/>
        <sz val="12"/>
        <rFont val="Arial"/>
        <family val="2"/>
      </rPr>
      <t>3</t>
    </r>
  </si>
  <si>
    <t>Benefit / Cost Ratio</t>
  </si>
  <si>
    <t>Allocation to Low-Income ($M) For Sec. 10110(2)(B)(1)</t>
  </si>
  <si>
    <t>Allocation to Small Business ($M) For Sec. 10110(2)(B)(2)</t>
  </si>
  <si>
    <r>
      <t>Job-Years Created</t>
    </r>
    <r>
      <rPr>
        <u val="singleAccounting"/>
        <vertAlign val="superscript"/>
        <sz val="12"/>
        <rFont val="Arial"/>
        <family val="2"/>
      </rPr>
      <t>4</t>
    </r>
  </si>
  <si>
    <t>Lifetime Benefit</t>
  </si>
  <si>
    <t>Participant Cost</t>
  </si>
  <si>
    <t>C&amp;I Custom Program</t>
  </si>
  <si>
    <t>1a</t>
  </si>
  <si>
    <t>Custom Electric Measures</t>
  </si>
  <si>
    <t>1b</t>
  </si>
  <si>
    <t>Custom Natural Gas Measures</t>
  </si>
  <si>
    <t>1c</t>
  </si>
  <si>
    <t>Custom Unregulated Fuels Measures</t>
  </si>
  <si>
    <t>C&amp;I Prescriptive Program</t>
  </si>
  <si>
    <t>2a</t>
  </si>
  <si>
    <t>Prescriptive Electric Measures</t>
  </si>
  <si>
    <t>2b</t>
  </si>
  <si>
    <t>Prescriptive Natural Gas Measures</t>
  </si>
  <si>
    <t>2c</t>
  </si>
  <si>
    <t>Prescriptive Unregulated Fuels Measures</t>
  </si>
  <si>
    <t>Small Business Initiative</t>
  </si>
  <si>
    <t>3a</t>
  </si>
  <si>
    <t>3b</t>
  </si>
  <si>
    <t>Distributor Initiatives</t>
  </si>
  <si>
    <t>4a</t>
  </si>
  <si>
    <t xml:space="preserve">  Distributor Electric Measures</t>
  </si>
  <si>
    <t>4b</t>
  </si>
  <si>
    <t xml:space="preserve">  Distributor Natural Gas Measures</t>
  </si>
  <si>
    <t>4c</t>
  </si>
  <si>
    <t xml:space="preserve">  Distributor Unregulated Fuels Measures</t>
  </si>
  <si>
    <t>Retail Initiatives</t>
  </si>
  <si>
    <t>5a</t>
  </si>
  <si>
    <t>Home Energy Savings Program</t>
  </si>
  <si>
    <t>6a</t>
  </si>
  <si>
    <t>HESP Electric Measures</t>
  </si>
  <si>
    <t>6b</t>
  </si>
  <si>
    <t>HESP Natural Gas Measures</t>
  </si>
  <si>
    <t>6c</t>
  </si>
  <si>
    <t>HESP Unregulated Fuels Measures</t>
  </si>
  <si>
    <t>Low Income Initiatives</t>
  </si>
  <si>
    <t>7a</t>
  </si>
  <si>
    <t>Low Income Electric Measures</t>
  </si>
  <si>
    <t>7b</t>
  </si>
  <si>
    <t>Renewables</t>
  </si>
  <si>
    <t>Programs Subtotal</t>
  </si>
  <si>
    <t>Innovation</t>
  </si>
  <si>
    <t>Public Information</t>
  </si>
  <si>
    <t>Administration</t>
  </si>
  <si>
    <t>EM&amp;V</t>
  </si>
  <si>
    <t>Inter-Agency Transfers</t>
  </si>
  <si>
    <t>All Programs Total</t>
  </si>
  <si>
    <t>FY 2021 Forecast</t>
  </si>
  <si>
    <t>Small Business Electric Measures</t>
  </si>
  <si>
    <t>FY 2022 Forecast</t>
  </si>
  <si>
    <t>EVSE Initiative</t>
  </si>
  <si>
    <t xml:space="preserve">  Retail Initiatives Electric Measures</t>
  </si>
  <si>
    <t xml:space="preserve">  Retail Initiatives Natural Gas Measures</t>
  </si>
  <si>
    <t xml:space="preserve">  Retail Initiatives Unregulated Fuels Measures</t>
  </si>
  <si>
    <t>5b</t>
  </si>
  <si>
    <t>5c</t>
  </si>
  <si>
    <t>Low Income Natural Gas Measures</t>
  </si>
  <si>
    <t>Low Income Unregulated Fuels Measures</t>
  </si>
  <si>
    <t>7c</t>
  </si>
  <si>
    <t>Small Business Natural Gas Measures</t>
  </si>
  <si>
    <t>3c</t>
  </si>
  <si>
    <t>Small Business Unregulated Fuels Measures</t>
  </si>
  <si>
    <t>Program</t>
  </si>
  <si>
    <t>PUC Base Case Corrected Total</t>
  </si>
  <si>
    <t>(5a)</t>
  </si>
  <si>
    <t>(6a)</t>
  </si>
  <si>
    <t>(3a)</t>
  </si>
  <si>
    <t>(3b)</t>
  </si>
  <si>
    <t>(2a)</t>
  </si>
  <si>
    <t>(2b)</t>
  </si>
  <si>
    <t>Agricultural Fair Assistance Program Fund</t>
  </si>
  <si>
    <t>§10119</t>
  </si>
  <si>
    <t>Agricultural Fairs</t>
  </si>
  <si>
    <t>TBD</t>
  </si>
  <si>
    <t>Fiscal Year Start</t>
  </si>
  <si>
    <t>10119 Effective Date</t>
  </si>
  <si>
    <t>Fiscal Year End</t>
  </si>
  <si>
    <t>FY2020 Pro-rata</t>
  </si>
  <si>
    <t>Pro-rata Dist.</t>
  </si>
  <si>
    <t>check:</t>
  </si>
  <si>
    <t>Result Name</t>
  </si>
  <si>
    <t>Date Run</t>
  </si>
  <si>
    <t>Run By</t>
  </si>
  <si>
    <t>Comments</t>
  </si>
  <si>
    <t>Sig Change 2 Metrics</t>
  </si>
  <si>
    <t>8/26/2019 10:38:57 AM</t>
  </si>
  <si>
    <t>Riordan, Jack</t>
  </si>
  <si>
    <t/>
  </si>
  <si>
    <t>Test Type</t>
  </si>
  <si>
    <t>TRC</t>
  </si>
  <si>
    <t>Savings Results</t>
  </si>
  <si>
    <t>Gross</t>
  </si>
  <si>
    <t>Date Range</t>
  </si>
  <si>
    <t>07/01/2019 to 08/26/2019</t>
  </si>
  <si>
    <t>Avoided Costs Set</t>
  </si>
  <si>
    <t>Auto-Select</t>
  </si>
  <si>
    <t>Discount Rate</t>
  </si>
  <si>
    <t>Generation Mark-Up</t>
  </si>
  <si>
    <t>Natural Gas (Therms)</t>
  </si>
  <si>
    <t>Propane (MMBtu)</t>
  </si>
  <si>
    <t>Wood (MMBtu)</t>
  </si>
  <si>
    <t>Kerosene (MMBtu)</t>
  </si>
  <si>
    <t>Heating Oil (MMBtu)</t>
  </si>
  <si>
    <t>Water (Gallons)</t>
  </si>
  <si>
    <t>Incentive</t>
  </si>
  <si>
    <t>Program Code</t>
  </si>
  <si>
    <t>Measure</t>
  </si>
  <si>
    <t>Installed Qty</t>
  </si>
  <si>
    <t>kWh</t>
  </si>
  <si>
    <t>W kW</t>
  </si>
  <si>
    <t>S kW</t>
  </si>
  <si>
    <t>Elec. NPV</t>
  </si>
  <si>
    <t>Non-Elec. NPV</t>
  </si>
  <si>
    <t>NPV Benefits</t>
  </si>
  <si>
    <t>Net Part. Cost</t>
  </si>
  <si>
    <t>Net Measure Cost</t>
  </si>
  <si>
    <t>Elec. NPV Neg.</t>
  </si>
  <si>
    <t>Non-Elec. NPV Neg.</t>
  </si>
  <si>
    <t>NPV Fuel Costs</t>
  </si>
  <si>
    <t>Benefit</t>
  </si>
  <si>
    <t>Cost</t>
  </si>
  <si>
    <t>Benefit/Cost Ratio</t>
  </si>
  <si>
    <t>DL</t>
  </si>
  <si>
    <t>4' LED Lamp T8/Type C Kit (2 Lamp/1 external driver) (S110C42)</t>
  </si>
  <si>
    <t>4' LED Lamp T8/Type C Kit (4 Lamp/1 external driver) (S110C44)</t>
  </si>
  <si>
    <t>Bay_High_Type_BC&lt;120 W - long life (S64BCHLL)</t>
  </si>
  <si>
    <t>Bay_High_Type_BC&gt;120 W - long life (S64BCHHL)</t>
  </si>
  <si>
    <t>Bay_Low_Type_BC&lt;80 W - long life (S64BCLLL)</t>
  </si>
  <si>
    <t>AR</t>
  </si>
  <si>
    <t>Clothes Washer (CW)</t>
  </si>
  <si>
    <t>SCPE</t>
  </si>
  <si>
    <t>Custom Continuous Process-Useful Life 20 years (CC20)</t>
  </si>
  <si>
    <t>Custom Generic-Useful Life 15 years (CG15)</t>
  </si>
  <si>
    <t>CIHCE</t>
  </si>
  <si>
    <t>DHP Lost Opportunity 2 Zones (DHP2L)</t>
  </si>
  <si>
    <t>DHP Lost Opportunity 3 Zones (DHP3L)</t>
  </si>
  <si>
    <t>DHP Lost Opportunity 4 Zones (DHP4L)</t>
  </si>
  <si>
    <t>DHP Lost Opportunity Single Zone (DHP1L)</t>
  </si>
  <si>
    <t>CICAS</t>
  </si>
  <si>
    <t>Dryer (D)</t>
  </si>
  <si>
    <t>Ductless Heat Pump Multi-Family (MPDHPNC)</t>
  </si>
  <si>
    <t>Fast Track Compressor (C)</t>
  </si>
  <si>
    <t>CIHNM</t>
  </si>
  <si>
    <t>G07M Gas-fired condensing hot water boiler &lt;=300 MBtu/h (G07M)</t>
  </si>
  <si>
    <t>G08M Gas-fired condensing hot water boiler &gt;300 MBtu/h and &lt;=500 MBtu/h (G08M)</t>
  </si>
  <si>
    <t>CIHSP</t>
  </si>
  <si>
    <t>G10 Gas-fired condensing hot water boiler &gt;1000 MBtu/h and &lt;=2500 MBtu/h (G10)</t>
  </si>
  <si>
    <t>CIHSN</t>
  </si>
  <si>
    <t>G9 Gas-fired condensing hot water boiler &gt;500 MBtu/h and &lt;=1000 MBtu/h (G9)</t>
  </si>
  <si>
    <t>Heat Pump Water Heater (HPWH)</t>
  </si>
  <si>
    <t>HVAC WATER SOURCE HEAT PUMP: &lt; 11.25 (WH)</t>
  </si>
  <si>
    <t>SBDI</t>
  </si>
  <si>
    <t>IS06Y Outdoor LED Mogul Screw-Base ReILacement Lamps for HID Lamps (IS06Y)</t>
  </si>
  <si>
    <t>IS08Y LED Retrofit Kits for Streetlights/Parking Lot Lights/Fuel Pump Canopy Fixtures (IS08Y)</t>
  </si>
  <si>
    <t>IS09Y Exterior Screw-In LED Lamps (IS09Y)</t>
  </si>
  <si>
    <t>IS110Y LED ReILacement Lamps (IS110Y)</t>
  </si>
  <si>
    <t>IS11Y Outdoor Pole-Mounted LED Streetlight or Parking Fixture (IS11Y)</t>
  </si>
  <si>
    <t>IS13Y Outdoor Wall-Mounted &amp; LED Area Fixture (Wallpack) (IS13Y)</t>
  </si>
  <si>
    <t>IS17Y LED Canopy or Parking Garage Fixtures (IS17Y)</t>
  </si>
  <si>
    <t>IS21Y Recessed/Surface/Pendant-Mounted LED Downlight (IS21Y)</t>
  </si>
  <si>
    <t>IS23Y LED Flood and Spot Lights (IS23Y)</t>
  </si>
  <si>
    <t>IS30Y Refrigerated Case LED Light Fixture (IS30Y)</t>
  </si>
  <si>
    <t>IS40S Screw-In LED Lamps (IS40S)</t>
  </si>
  <si>
    <t>IS40Y Screw-In LED Lamps (IS40Y)</t>
  </si>
  <si>
    <t>IS51W Space Lighting Design with New Luminaires (IS51W)</t>
  </si>
  <si>
    <t>IS51Y Space Lighting Design with New Luminaires (IS51Y)</t>
  </si>
  <si>
    <t>IS52S LED Retrofit Kits for Interior Luminaires (IS52S)</t>
  </si>
  <si>
    <t>IS52Y LED Retrofit Kits for Interior Luminaires (IS52Y)</t>
  </si>
  <si>
    <t>IS61Y High/Low Bay Design with New Fixtures (IS61Y)</t>
  </si>
  <si>
    <t>IS81S Space Lighting Design with New Ambient Luminaires (IS81S)</t>
  </si>
  <si>
    <t>IS81W Space Lighting Design with New Ambient Luminaires (IS81W)</t>
  </si>
  <si>
    <t>IS81Y Space Lighting Design with New Ambient Luminaires (IS81Y)</t>
  </si>
  <si>
    <t>IS82Y Retrofit Kits for Direct Linear Ambient Luminaires (IS82Y)</t>
  </si>
  <si>
    <t>LED Replacement Lamps T5 (Type A) (S111A)</t>
  </si>
  <si>
    <t>LED Replacement Lamps T5HO (Type A) (S111AHO)</t>
  </si>
  <si>
    <t>LED Replacement Lamps T8 U-Bend (Type A) (S111AU)</t>
  </si>
  <si>
    <t>LED Specialty Bulb Candelabra Long Life (LEDSPCCDDL)</t>
  </si>
  <si>
    <t>RL</t>
  </si>
  <si>
    <t>LED Specialty Bulb Candelabra Long Life (LEDSPCCDL)</t>
  </si>
  <si>
    <t>LED Specialty Bulb Candelabra Short Life (LEDSPCCDS)</t>
  </si>
  <si>
    <t>LED Specialty Bulb Other (Globe &amp; 3-Way) Long Life (LEDSPCOL)</t>
  </si>
  <si>
    <t>LED Specialty Bulb Other (Globe &amp; 3-Way) Short Life (LEDSPCOS)</t>
  </si>
  <si>
    <t>LED Specialty Bulb Reflector Long Life (LEDSPCRFL)</t>
  </si>
  <si>
    <t>LED Specialty Bulb Reflector Short Life (LEDSPCRFS)</t>
  </si>
  <si>
    <t>LED Standard Bulb Long Life (LEDSTDLL)</t>
  </si>
  <si>
    <t>LED Standard Bulb Short Life (LEDSTDSL)</t>
  </si>
  <si>
    <t>LPD Filter (LPD)</t>
  </si>
  <si>
    <t>Outdoor_Type_B &lt;5000 lm - long life (S6BLL)</t>
  </si>
  <si>
    <t>Outdoor_Type_B &gt;10000 lm - long life (S6BHL)</t>
  </si>
  <si>
    <t>Outdoor_Type_B 5k_10k lm - long life (S6BML)</t>
  </si>
  <si>
    <t>CILS</t>
  </si>
  <si>
    <t>PL60Y Controls for LED Systems (PL60Y)</t>
  </si>
  <si>
    <t>PL70Y Occupancy Sensors for LED Systems (PL70Y)</t>
  </si>
  <si>
    <t>PL71Y Vacancy Sensors for LED Systems (PL71Y)</t>
  </si>
  <si>
    <t>Programmable Thermostat (AF6)</t>
  </si>
  <si>
    <t>PS11Y Outdoor Pole-Mounted LED Streetlight or Parking Fixture (PS11Y)</t>
  </si>
  <si>
    <t>PS13Y Outdoor Wall-Mounted &amp; LED Area Fixture (Wallpack) (PS13Y)</t>
  </si>
  <si>
    <t>PS17Y LED Canopy or Parking Garage Fixtures (PS17Y)</t>
  </si>
  <si>
    <t>PS21W Recessed/Surface/Pendant-Mounted LED Downlight (PS21W)</t>
  </si>
  <si>
    <t>PS21Y Recessed/Surface/Pendant-Mounted LED Downlight (PS21Y)</t>
  </si>
  <si>
    <t>PS23S LED Flood and Spot Lights (PS23S)</t>
  </si>
  <si>
    <t>PS23Y LED Flood and Spot Lights (PS23Y)</t>
  </si>
  <si>
    <t>PS30Y Refrigerated Case LED Light Fixture (PS30Y)</t>
  </si>
  <si>
    <t>PS51S Space Lighting Design with New Luminaires (PS51S)</t>
  </si>
  <si>
    <t>PS51Y Space Lighting Design with New Luminaires (PS51Y)</t>
  </si>
  <si>
    <t>PS52Y LED Retrofit Kits for Interior Luminaires (PS52Y)</t>
  </si>
  <si>
    <t>PS61Y High/Low Bay Design with New Fixtures (PS61Y)</t>
  </si>
  <si>
    <t>PS62Y LED Retrofit Kits for High/Low Bay Fixtures (PS62Y)</t>
  </si>
  <si>
    <t>PS81Y Space Lighting Design with New Ambient Luminaires (PS81Y)</t>
  </si>
  <si>
    <t>PS82Y Retrofit Kits for Direct Linear Ambient Luminaires (PS82Y)</t>
  </si>
  <si>
    <t>Receiver (R)</t>
  </si>
  <si>
    <t>Room Air Purifier (RAP)</t>
  </si>
  <si>
    <t>S13R Outdoor Wall-Mounted &amp; LED Area Fixture (Wallpack) (S13R)</t>
  </si>
  <si>
    <t>S51R Space Lighting Design with New Luminaires (S51R)</t>
  </si>
  <si>
    <t>S61R High/Low Bay Design with New Fixtures (S61R)</t>
  </si>
  <si>
    <t>S81R Space Lighting Design with New Ambient Luminaires (S81R)</t>
  </si>
  <si>
    <t>SBDI Total Project Incentive (SBDIPI)</t>
  </si>
  <si>
    <t>SBI Non-measure Incentive (SBINMI)</t>
  </si>
  <si>
    <t>Specialty LED  - MR16 (LEDMR16)</t>
  </si>
  <si>
    <t>Specialty LED - BR30 (LEDBR30)</t>
  </si>
  <si>
    <t>Specialty LED - BR40 (LEDBR40)</t>
  </si>
  <si>
    <t>Specialty LED - Globe (LEDGlobe)</t>
  </si>
  <si>
    <t>Specialty LED - PAR16 (LEDPAR16)</t>
  </si>
  <si>
    <t>Specialty LED - PAR20 (LEDPAR20)</t>
  </si>
  <si>
    <t>Specialty LED - PAR30 (LEDPAR30)</t>
  </si>
  <si>
    <t>Specialty LED - PAR38 (LEDPAR38)</t>
  </si>
  <si>
    <t>Specialty LED - R20 (LEDR20)</t>
  </si>
  <si>
    <t>TLED_TYPE_A_2ft - long life (S110A2L)</t>
  </si>
  <si>
    <t>TLED_TYPE_A_4ft - long life (S110A4L)</t>
  </si>
  <si>
    <t>Variable Refrigerant Flow (VRF)</t>
  </si>
  <si>
    <t>BUDGET CAT</t>
  </si>
  <si>
    <t>DNI</t>
  </si>
  <si>
    <t>`</t>
  </si>
  <si>
    <t>Electric Efficiency Procurement (Uncommitted Carryforward)</t>
  </si>
  <si>
    <t>Electric Efficiency Procurement (Committed Carryforward)</t>
  </si>
  <si>
    <t>FCM (Uncommitted Carryforward)</t>
  </si>
  <si>
    <t>FCM (Committed Carryforward)</t>
  </si>
  <si>
    <t>(6b)</t>
  </si>
  <si>
    <t>MPRP (Uncommitted Carryforward)</t>
  </si>
  <si>
    <t>MPRP (Committed Carryforward)</t>
  </si>
  <si>
    <t>(5b)</t>
  </si>
  <si>
    <t>EV Initiatives</t>
  </si>
  <si>
    <t>HESP §10119</t>
  </si>
  <si>
    <t>Low Income §10119</t>
  </si>
  <si>
    <t>7d</t>
  </si>
  <si>
    <t>6d</t>
  </si>
  <si>
    <t>Program Name</t>
  </si>
  <si>
    <t>AAA</t>
  </si>
  <si>
    <t>Affordable Heat Initiative - Electric</t>
  </si>
  <si>
    <t>Affordable Heat Initiative - Natural Gas</t>
  </si>
  <si>
    <t>Affordable Heat Initiative - Other Fuels</t>
  </si>
  <si>
    <t>Appliance Rebate</t>
  </si>
  <si>
    <t>Arrearage Management Program</t>
  </si>
  <si>
    <t>C&amp;I Agricultural Solutions</t>
  </si>
  <si>
    <t>C&amp;I Commercial Kitchen Solutions</t>
  </si>
  <si>
    <t>C&amp;I Do It Yourself</t>
  </si>
  <si>
    <t>C&amp;I HVAC - Electric</t>
  </si>
  <si>
    <t>C&amp;I HVAC - Electric - Midstream</t>
  </si>
  <si>
    <t>C&amp;I HVAC - Natural Gas</t>
  </si>
  <si>
    <t>C&amp;I HVAC - Natural Gas - Midstream</t>
  </si>
  <si>
    <t>C&amp;I HVAC - Oil</t>
  </si>
  <si>
    <t>C&amp;I HVAC - Oil - Midstream</t>
  </si>
  <si>
    <t>C&amp;I HVAC - Propane - Midstream</t>
  </si>
  <si>
    <t>C&amp;I HVAC - Propane and Compressed NG</t>
  </si>
  <si>
    <t>Distributor Lighting</t>
  </si>
  <si>
    <t>Distributor Program</t>
  </si>
  <si>
    <t>Distributor Program - NG</t>
  </si>
  <si>
    <t>Distributor Program - UF</t>
  </si>
  <si>
    <t>Home Energy Savings Program - Electric</t>
  </si>
  <si>
    <t>Home Energy Savings Program - Natural Gas</t>
  </si>
  <si>
    <t>Home Energy Savings Program - Other Fuels</t>
  </si>
  <si>
    <t>Low Income Direct Install - Electric</t>
  </si>
  <si>
    <t>Low Income Direct Install - Natural Gas</t>
  </si>
  <si>
    <t>Low Income Direct Install - Other Fuels</t>
  </si>
  <si>
    <t>Low Income Direct Mailing</t>
  </si>
  <si>
    <t>Retail Lighting</t>
  </si>
  <si>
    <t>Retail Other</t>
  </si>
  <si>
    <t>Retail Other - Electric</t>
  </si>
  <si>
    <t>Retail Other - Natural Gas</t>
  </si>
  <si>
    <t>Retail Other - Other Fuels</t>
  </si>
  <si>
    <t>Smart Thermostat - Electric</t>
  </si>
  <si>
    <t>Smart Thermostat - Natural Gas</t>
  </si>
  <si>
    <t>Smart Thermostat - Other Fuels</t>
  </si>
  <si>
    <t>Budget Wrap Up Label</t>
  </si>
  <si>
    <t>Natural Gas Procurement (Uncommitted Carryforward)</t>
  </si>
  <si>
    <t>Natural Gas Procurement (Committed Carryforward)</t>
  </si>
  <si>
    <t>All Fuels Sub Total (MMBtu Equivalent)</t>
  </si>
  <si>
    <t>Summary of Program Funding Updated as of September 4,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</si>
</sst>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00%"/>
    <numFmt numFmtId="168" formatCode="&quot;$&quot;#,##0.00"/>
    <numFmt numFmtId="169" formatCode="&quot;$&quot;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u val="singleAccounting"/>
      <vertAlign val="superscript"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Down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4" applyNumberFormat="1" applyFont="1" applyFill="1" applyAlignment="1"/>
    <xf numFmtId="0" fontId="3" fillId="0" borderId="0" xfId="4" applyNumberFormat="1" applyFont="1" applyFill="1" applyAlignment="1"/>
    <xf numFmtId="0" fontId="4" fillId="0" borderId="0" xfId="4" applyNumberFormat="1" applyFont="1" applyFill="1" applyAlignment="1"/>
    <xf numFmtId="164" fontId="2" fillId="0" borderId="0" xfId="4" applyNumberFormat="1" applyFont="1" applyFill="1" applyAlignment="1"/>
    <xf numFmtId="43" fontId="5" fillId="0" borderId="0" xfId="5" applyFont="1" applyFill="1" applyAlignment="1"/>
    <xf numFmtId="0" fontId="2" fillId="0" borderId="0" xfId="4" applyNumberFormat="1" applyFont="1" applyFill="1" applyBorder="1" applyAlignment="1"/>
    <xf numFmtId="43" fontId="6" fillId="0" borderId="0" xfId="5" applyFont="1" applyFill="1" applyBorder="1"/>
    <xf numFmtId="43" fontId="6" fillId="0" borderId="0" xfId="5" applyFont="1" applyFill="1" applyBorder="1" applyAlignment="1">
      <alignment horizontal="center"/>
    </xf>
    <xf numFmtId="43" fontId="6" fillId="0" borderId="0" xfId="5" applyFont="1" applyFill="1" applyBorder="1" applyAlignment="1">
      <alignment horizontal="center" wrapText="1"/>
    </xf>
    <xf numFmtId="43" fontId="6" fillId="0" borderId="0" xfId="5" applyFont="1" applyFill="1" applyBorder="1" applyAlignment="1">
      <alignment wrapText="1"/>
    </xf>
    <xf numFmtId="49" fontId="6" fillId="0" borderId="0" xfId="5" applyNumberFormat="1" applyFont="1" applyFill="1" applyBorder="1" applyAlignment="1">
      <alignment horizontal="center" wrapText="1"/>
    </xf>
    <xf numFmtId="0" fontId="2" fillId="0" borderId="0" xfId="4" applyNumberFormat="1" applyFont="1" applyFill="1" applyAlignment="1">
      <alignment wrapText="1"/>
    </xf>
    <xf numFmtId="37" fontId="2" fillId="0" borderId="0" xfId="4" quotePrefix="1" applyNumberFormat="1" applyFont="1" applyFill="1" applyBorder="1" applyAlignment="1">
      <alignment horizontal="center" vertical="center"/>
    </xf>
    <xf numFmtId="37" fontId="2" fillId="0" borderId="0" xfId="0" quotePrefix="1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4" applyNumberFormat="1" applyFont="1" applyFill="1" applyAlignment="1">
      <alignment horizontal="center" vertical="center"/>
    </xf>
    <xf numFmtId="164" fontId="2" fillId="0" borderId="1" xfId="6" applyNumberFormat="1" applyFont="1" applyFill="1" applyBorder="1" applyAlignment="1">
      <alignment horizontal="left" indent="1"/>
    </xf>
    <xf numFmtId="0" fontId="2" fillId="0" borderId="2" xfId="4" applyNumberFormat="1" applyFont="1" applyFill="1" applyBorder="1" applyAlignment="1"/>
    <xf numFmtId="165" fontId="2" fillId="0" borderId="1" xfId="5" applyNumberFormat="1" applyFont="1" applyFill="1" applyBorder="1" applyAlignment="1">
      <alignment horizontal="left"/>
    </xf>
    <xf numFmtId="0" fontId="2" fillId="0" borderId="4" xfId="6" applyNumberFormat="1" applyFont="1" applyFill="1" applyBorder="1" applyAlignment="1">
      <alignment horizontal="left"/>
    </xf>
    <xf numFmtId="165" fontId="2" fillId="0" borderId="1" xfId="7" applyNumberFormat="1" applyFont="1" applyFill="1" applyBorder="1" applyAlignment="1">
      <alignment horizontal="left"/>
    </xf>
    <xf numFmtId="0" fontId="2" fillId="0" borderId="1" xfId="5" applyNumberFormat="1" applyFont="1" applyFill="1" applyBorder="1" applyAlignment="1">
      <alignment horizontal="left"/>
    </xf>
    <xf numFmtId="165" fontId="2" fillId="0" borderId="5" xfId="5" applyNumberFormat="1" applyFont="1" applyFill="1" applyBorder="1" applyAlignment="1">
      <alignment horizontal="left"/>
    </xf>
    <xf numFmtId="0" fontId="2" fillId="0" borderId="4" xfId="5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/>
    </xf>
    <xf numFmtId="0" fontId="2" fillId="0" borderId="4" xfId="8" applyNumberFormat="1" applyFont="1" applyFill="1" applyBorder="1" applyAlignment="1">
      <alignment horizontal="left"/>
    </xf>
    <xf numFmtId="166" fontId="5" fillId="0" borderId="1" xfId="2" applyNumberFormat="1" applyFont="1" applyFill="1" applyBorder="1" applyAlignment="1"/>
    <xf numFmtId="164" fontId="2" fillId="0" borderId="0" xfId="5" applyNumberFormat="1" applyFont="1" applyFill="1" applyAlignment="1"/>
    <xf numFmtId="166" fontId="2" fillId="0" borderId="0" xfId="4" applyNumberFormat="1" applyFont="1" applyFill="1" applyAlignment="1"/>
    <xf numFmtId="164" fontId="2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/>
    <xf numFmtId="165" fontId="2" fillId="0" borderId="2" xfId="5" applyNumberFormat="1" applyFont="1" applyFill="1" applyBorder="1" applyAlignment="1">
      <alignment horizontal="left"/>
    </xf>
    <xf numFmtId="165" fontId="2" fillId="0" borderId="2" xfId="7" applyNumberFormat="1" applyFont="1" applyFill="1" applyBorder="1" applyAlignment="1">
      <alignment horizontal="left"/>
    </xf>
    <xf numFmtId="165" fontId="2" fillId="0" borderId="0" xfId="5" applyNumberFormat="1" applyFont="1" applyFill="1" applyBorder="1" applyAlignment="1">
      <alignment horizontal="left"/>
    </xf>
    <xf numFmtId="166" fontId="5" fillId="0" borderId="2" xfId="2" applyNumberFormat="1" applyFont="1" applyFill="1" applyBorder="1" applyAlignment="1"/>
    <xf numFmtId="0" fontId="2" fillId="0" borderId="0" xfId="9" applyNumberFormat="1" applyFont="1" applyFill="1" applyAlignment="1">
      <alignment wrapText="1"/>
    </xf>
    <xf numFmtId="37" fontId="2" fillId="0" borderId="0" xfId="9" quotePrefix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 indent="2"/>
    </xf>
    <xf numFmtId="43" fontId="6" fillId="0" borderId="1" xfId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 indent="2"/>
    </xf>
    <xf numFmtId="164" fontId="6" fillId="0" borderId="1" xfId="1" applyNumberFormat="1" applyFont="1" applyFill="1" applyBorder="1" applyAlignment="1">
      <alignment horizontal="left"/>
    </xf>
    <xf numFmtId="43" fontId="2" fillId="0" borderId="1" xfId="1" applyNumberFormat="1" applyFont="1" applyFill="1" applyBorder="1" applyAlignment="1">
      <alignment horizontal="left"/>
    </xf>
    <xf numFmtId="43" fontId="2" fillId="2" borderId="1" xfId="1" applyNumberFormat="1" applyFont="1" applyFill="1" applyBorder="1" applyAlignment="1">
      <alignment horizontal="left" indent="2"/>
    </xf>
    <xf numFmtId="43" fontId="6" fillId="0" borderId="1" xfId="1" applyNumberFormat="1" applyFont="1" applyFill="1" applyBorder="1" applyAlignment="1">
      <alignment horizontal="left"/>
    </xf>
    <xf numFmtId="167" fontId="2" fillId="0" borderId="1" xfId="3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left"/>
    </xf>
    <xf numFmtId="167" fontId="5" fillId="0" borderId="1" xfId="3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left"/>
    </xf>
    <xf numFmtId="168" fontId="2" fillId="0" borderId="1" xfId="5" applyNumberFormat="1" applyFont="1" applyFill="1" applyBorder="1" applyAlignment="1">
      <alignment horizontal="right"/>
    </xf>
    <xf numFmtId="168" fontId="2" fillId="0" borderId="1" xfId="7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left"/>
    </xf>
    <xf numFmtId="165" fontId="2" fillId="0" borderId="6" xfId="5" applyNumberFormat="1" applyFont="1" applyFill="1" applyBorder="1" applyAlignment="1">
      <alignment horizontal="left"/>
    </xf>
    <xf numFmtId="165" fontId="2" fillId="0" borderId="8" xfId="5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43" fontId="2" fillId="2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/>
    </xf>
    <xf numFmtId="167" fontId="2" fillId="2" borderId="1" xfId="3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center" vertical="center"/>
    </xf>
    <xf numFmtId="164" fontId="2" fillId="0" borderId="2" xfId="1" applyNumberFormat="1" applyFont="1" applyFill="1" applyBorder="1" applyAlignment="1"/>
    <xf numFmtId="164" fontId="2" fillId="0" borderId="0" xfId="1" applyNumberFormat="1" applyFont="1" applyFill="1" applyAlignment="1"/>
    <xf numFmtId="164" fontId="2" fillId="0" borderId="2" xfId="1" applyNumberFormat="1" applyFont="1" applyFill="1" applyBorder="1" applyAlignment="1">
      <alignment horizontal="left" indent="2"/>
    </xf>
    <xf numFmtId="167" fontId="2" fillId="0" borderId="0" xfId="3" applyNumberFormat="1" applyFont="1" applyFill="1" applyAlignment="1"/>
    <xf numFmtId="166" fontId="2" fillId="0" borderId="1" xfId="2" applyNumberFormat="1" applyFont="1" applyFill="1" applyBorder="1" applyAlignment="1"/>
    <xf numFmtId="44" fontId="5" fillId="0" borderId="1" xfId="2" applyNumberFormat="1" applyFont="1" applyFill="1" applyBorder="1" applyAlignment="1"/>
    <xf numFmtId="166" fontId="5" fillId="0" borderId="1" xfId="2" applyNumberFormat="1" applyFont="1" applyFill="1" applyBorder="1" applyAlignment="1">
      <alignment horizontal="left"/>
    </xf>
    <xf numFmtId="165" fontId="2" fillId="0" borderId="1" xfId="7" applyNumberFormat="1" applyFont="1" applyFill="1" applyBorder="1" applyAlignment="1">
      <alignment horizontal="right"/>
    </xf>
    <xf numFmtId="43" fontId="6" fillId="0" borderId="0" xfId="5" applyFont="1" applyFill="1" applyBorder="1" applyAlignment="1">
      <alignment horizontal="center"/>
    </xf>
    <xf numFmtId="169" fontId="5" fillId="0" borderId="0" xfId="5" applyNumberFormat="1" applyFont="1" applyFill="1" applyBorder="1" applyAlignment="1">
      <alignment horizontal="right"/>
    </xf>
    <xf numFmtId="165" fontId="2" fillId="0" borderId="0" xfId="7" applyNumberFormat="1" applyFont="1" applyFill="1" applyBorder="1" applyAlignment="1">
      <alignment horizontal="left"/>
    </xf>
    <xf numFmtId="166" fontId="5" fillId="0" borderId="0" xfId="2" applyNumberFormat="1" applyFont="1" applyFill="1" applyBorder="1" applyAlignment="1"/>
    <xf numFmtId="166" fontId="0" fillId="0" borderId="13" xfId="2" applyNumberFormat="1" applyFont="1" applyBorder="1"/>
    <xf numFmtId="0" fontId="3" fillId="0" borderId="0" xfId="4" applyNumberFormat="1" applyFont="1" applyFill="1" applyBorder="1" applyAlignment="1"/>
    <xf numFmtId="0" fontId="4" fillId="0" borderId="0" xfId="4" applyNumberFormat="1" applyFont="1" applyFill="1" applyBorder="1" applyAlignment="1"/>
    <xf numFmtId="164" fontId="2" fillId="0" borderId="0" xfId="4" applyNumberFormat="1" applyFont="1" applyFill="1" applyBorder="1" applyAlignment="1"/>
    <xf numFmtId="0" fontId="2" fillId="0" borderId="5" xfId="5" applyNumberFormat="1" applyFont="1" applyFill="1" applyBorder="1" applyAlignment="1">
      <alignment horizontal="left"/>
    </xf>
    <xf numFmtId="165" fontId="2" fillId="0" borderId="5" xfId="1" applyNumberFormat="1" applyFont="1" applyFill="1" applyBorder="1" applyAlignment="1">
      <alignment horizontal="left"/>
    </xf>
    <xf numFmtId="165" fontId="2" fillId="0" borderId="0" xfId="4" applyNumberFormat="1" applyFont="1" applyFill="1" applyAlignment="1"/>
    <xf numFmtId="43" fontId="6" fillId="0" borderId="0" xfId="5" applyFont="1" applyFill="1" applyBorder="1" applyAlignment="1">
      <alignment horizontal="center"/>
    </xf>
    <xf numFmtId="44" fontId="2" fillId="0" borderId="0" xfId="4" applyNumberFormat="1" applyFont="1" applyFill="1" applyAlignment="1"/>
    <xf numFmtId="0" fontId="2" fillId="0" borderId="0" xfId="4" quotePrefix="1" applyNumberFormat="1" applyFont="1" applyFill="1" applyBorder="1" applyAlignment="1">
      <alignment horizontal="center" vertical="center"/>
    </xf>
    <xf numFmtId="43" fontId="6" fillId="0" borderId="0" xfId="5" applyFont="1" applyFill="1" applyBorder="1" applyAlignment="1">
      <alignment horizontal="center"/>
    </xf>
    <xf numFmtId="168" fontId="2" fillId="0" borderId="0" xfId="4" applyNumberFormat="1" applyFont="1" applyFill="1" applyAlignment="1"/>
    <xf numFmtId="14" fontId="0" fillId="0" borderId="0" xfId="0" applyNumberFormat="1"/>
    <xf numFmtId="44" fontId="0" fillId="0" borderId="0" xfId="2" applyFont="1"/>
    <xf numFmtId="43" fontId="2" fillId="0" borderId="0" xfId="5" applyFont="1" applyFill="1" applyBorder="1" applyAlignment="1">
      <alignment horizontal="center" wrapText="1"/>
    </xf>
    <xf numFmtId="0" fontId="1" fillId="0" borderId="0" xfId="0" applyFont="1"/>
    <xf numFmtId="165" fontId="2" fillId="0" borderId="2" xfId="1" applyNumberFormat="1" applyFont="1" applyFill="1" applyBorder="1" applyAlignment="1">
      <alignment horizontal="left"/>
    </xf>
    <xf numFmtId="43" fontId="6" fillId="0" borderId="2" xfId="1" applyNumberFormat="1" applyFont="1" applyFill="1" applyBorder="1" applyAlignment="1">
      <alignment horizontal="left"/>
    </xf>
    <xf numFmtId="14" fontId="2" fillId="0" borderId="0" xfId="5" applyNumberFormat="1" applyFont="1" applyFill="1" applyBorder="1" applyAlignment="1">
      <alignment horizontal="center" wrapText="1"/>
    </xf>
    <xf numFmtId="2" fontId="0" fillId="0" borderId="0" xfId="0" applyNumberFormat="1"/>
    <xf numFmtId="43" fontId="2" fillId="4" borderId="0" xfId="5" applyFont="1" applyFill="1" applyBorder="1" applyAlignment="1">
      <alignment horizontal="center" wrapText="1"/>
    </xf>
    <xf numFmtId="9" fontId="0" fillId="4" borderId="0" xfId="3" applyFont="1" applyFill="1"/>
    <xf numFmtId="0" fontId="0" fillId="0" borderId="0" xfId="2" applyNumberFormat="1" applyFont="1"/>
    <xf numFmtId="44" fontId="0" fillId="0" borderId="0" xfId="0" applyNumberFormat="1"/>
    <xf numFmtId="0" fontId="0" fillId="0" borderId="0" xfId="0"/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horizontal="left" vertical="top"/>
    </xf>
    <xf numFmtId="10" fontId="0" fillId="0" borderId="0" xfId="0" applyNumberFormat="1"/>
    <xf numFmtId="168" fontId="0" fillId="0" borderId="0" xfId="0" applyNumberFormat="1"/>
    <xf numFmtId="2" fontId="0" fillId="0" borderId="0" xfId="0" applyNumberFormat="1"/>
    <xf numFmtId="4" fontId="0" fillId="0" borderId="0" xfId="0" applyNumberFormat="1"/>
    <xf numFmtId="0" fontId="0" fillId="0" borderId="14" xfId="0" applyBorder="1"/>
    <xf numFmtId="1" fontId="0" fillId="0" borderId="0" xfId="0" applyNumberFormat="1"/>
    <xf numFmtId="0" fontId="0" fillId="0" borderId="14" xfId="0" applyBorder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1" fillId="0" borderId="0" xfId="0" applyFont="1" applyAlignment="1">
      <alignment vertical="top"/>
    </xf>
    <xf numFmtId="43" fontId="6" fillId="0" borderId="0" xfId="5" applyFont="1" applyAlignment="1">
      <alignment horizontal="center" wrapText="1"/>
    </xf>
    <xf numFmtId="10" fontId="2" fillId="0" borderId="0" xfId="3" applyNumberFormat="1" applyFont="1" applyFill="1" applyAlignment="1"/>
    <xf numFmtId="165" fontId="2" fillId="0" borderId="15" xfId="1" applyNumberFormat="1" applyFont="1" applyFill="1" applyBorder="1" applyAlignment="1">
      <alignment horizontal="left"/>
    </xf>
    <xf numFmtId="43" fontId="2" fillId="0" borderId="15" xfId="1" applyFont="1" applyFill="1" applyBorder="1" applyAlignment="1">
      <alignment horizontal="left"/>
    </xf>
    <xf numFmtId="43" fontId="6" fillId="0" borderId="0" xfId="5" applyFont="1" applyFill="1" applyBorder="1" applyAlignment="1">
      <alignment horizontal="center"/>
    </xf>
    <xf numFmtId="165" fontId="2" fillId="3" borderId="11" xfId="1" applyNumberFormat="1" applyFont="1" applyFill="1" applyBorder="1" applyAlignment="1">
      <alignment horizontal="center"/>
    </xf>
    <xf numFmtId="165" fontId="2" fillId="3" borderId="6" xfId="1" applyNumberFormat="1" applyFont="1" applyFill="1" applyBorder="1" applyAlignment="1">
      <alignment horizontal="center"/>
    </xf>
    <xf numFmtId="165" fontId="2" fillId="3" borderId="7" xfId="1" applyNumberFormat="1" applyFont="1" applyFill="1" applyBorder="1" applyAlignment="1">
      <alignment horizontal="center"/>
    </xf>
    <xf numFmtId="165" fontId="2" fillId="3" borderId="12" xfId="1" applyNumberFormat="1" applyFont="1" applyFill="1" applyBorder="1" applyAlignment="1">
      <alignment horizontal="center"/>
    </xf>
    <xf numFmtId="165" fontId="2" fillId="3" borderId="0" xfId="1" applyNumberFormat="1" applyFont="1" applyFill="1" applyBorder="1" applyAlignment="1">
      <alignment horizontal="center"/>
    </xf>
    <xf numFmtId="165" fontId="2" fillId="3" borderId="10" xfId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3" borderId="8" xfId="1" applyNumberFormat="1" applyFont="1" applyFill="1" applyBorder="1" applyAlignment="1">
      <alignment horizontal="center"/>
    </xf>
    <xf numFmtId="165" fontId="2" fillId="3" borderId="9" xfId="1" applyNumberFormat="1" applyFont="1" applyFill="1" applyBorder="1" applyAlignment="1">
      <alignment horizontal="center"/>
    </xf>
    <xf numFmtId="165" fontId="2" fillId="5" borderId="16" xfId="1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5" borderId="17" xfId="1" applyNumberFormat="1" applyFont="1" applyFill="1" applyBorder="1" applyAlignment="1">
      <alignment horizontal="center"/>
    </xf>
  </cellXfs>
  <cellStyles count="13">
    <cellStyle name="Comma" xfId="1" builtinId="3"/>
    <cellStyle name="Comma 114 2 2" xfId="5" xr:uid="{3ECD07BE-4962-4C2B-AB99-C15870395AEC}"/>
    <cellStyle name="Comma 2" xfId="6" xr:uid="{E2C1FCB7-0B74-47D5-88F6-B514FB754B02}"/>
    <cellStyle name="Comma 27" xfId="8" xr:uid="{8656EB31-315D-4AF8-AEF2-9BFAA89F805F}"/>
    <cellStyle name="Comma 3" xfId="11" xr:uid="{4EF8D922-D57B-45CB-B113-A77DDDA70DFE}"/>
    <cellStyle name="Currency" xfId="2" builtinId="4"/>
    <cellStyle name="Currency 129" xfId="7" xr:uid="{9C5D6153-D441-440F-8148-ED7325BE8D79}"/>
    <cellStyle name="Normal" xfId="0" builtinId="0"/>
    <cellStyle name="Normal 109 4 2" xfId="4" xr:uid="{89660A9E-DC0A-4BEF-B390-01E3784B1EB0}"/>
    <cellStyle name="Normal 176" xfId="9" xr:uid="{18312668-C2F2-4EA2-8BCD-E0089B9B8DCD}"/>
    <cellStyle name="Normal 2" xfId="10" xr:uid="{852E9187-2D84-4FB9-9B14-E88C4BD8BA75}"/>
    <cellStyle name="Percent" xfId="3" builtinId="5"/>
    <cellStyle name="Percent 106" xfId="12" xr:uid="{E99B936A-2C75-4551-9738-F4AB59CC0D69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ordan\Desktop\Copy%20of%20Measure%20and%20Screening%20File%20TPIV%20M&amp;As%20FY2020%20TRM%20-%20Budget%20Calcs%20-%20JACK%20LOC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&amp;A"/>
      <sheetName val="Measures"/>
      <sheetName val="HESP Summary"/>
      <sheetName val="PUC (Base) Avoided Costs Res"/>
      <sheetName val="PUC (Base) Avoided Costs Com"/>
      <sheetName val="Scen 2+3 Avoided Costs Res"/>
      <sheetName val="Scen 2+3 Avoided Costs Com"/>
      <sheetName val="Scen 4 Avoided Costs Res"/>
      <sheetName val="Scen 4 Avoided Costs Com"/>
      <sheetName val="PUC (High) Avoided Costs Res"/>
      <sheetName val="PUC (High) Avoided Costs Com"/>
      <sheetName val="Rebuttal Avoided Costs Res"/>
      <sheetName val="Rebuttal Avoided Costs Com"/>
      <sheetName val="AESC 2018 Avoided Costs Res"/>
      <sheetName val="AESC 2018 Avoided Costs Com"/>
      <sheetName val="EMT As Filed Avoided Costs Res"/>
      <sheetName val="EMT As Filed Avoided Costs Com"/>
      <sheetName val="PUC (HighRel) Avoided Costs Res"/>
      <sheetName val="PUC (HighRel) Avoided Costs Com"/>
      <sheetName val="Comparison Charts"/>
    </sheetNames>
    <sheetDataSet>
      <sheetData sheetId="0">
        <row r="5">
          <cell r="A5" t="str">
            <v>Gross</v>
          </cell>
        </row>
        <row r="8">
          <cell r="A8" t="str">
            <v>Yes</v>
          </cell>
        </row>
        <row r="14">
          <cell r="A14">
            <v>2.8</v>
          </cell>
        </row>
        <row r="17">
          <cell r="A17">
            <v>2.8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5CB6-B077-4152-9471-9A2AFD2CB76D}">
  <dimension ref="A1:G48"/>
  <sheetViews>
    <sheetView workbookViewId="0">
      <selection activeCell="B1" sqref="B1"/>
    </sheetView>
  </sheetViews>
  <sheetFormatPr defaultRowHeight="15" x14ac:dyDescent="0.25"/>
  <cols>
    <col min="1" max="1" width="52.28515625" bestFit="1" customWidth="1"/>
    <col min="2" max="2" width="15.5703125" bestFit="1" customWidth="1"/>
    <col min="3" max="3" width="17.5703125" bestFit="1" customWidth="1"/>
    <col min="4" max="4" width="11.140625" bestFit="1" customWidth="1"/>
  </cols>
  <sheetData>
    <row r="1" spans="1:7" ht="15.75" x14ac:dyDescent="0.25">
      <c r="A1" s="90" t="s">
        <v>103</v>
      </c>
      <c r="B1" s="94">
        <v>43647</v>
      </c>
      <c r="C1" s="88"/>
    </row>
    <row r="2" spans="1:7" ht="15.75" x14ac:dyDescent="0.25">
      <c r="A2" s="90" t="s">
        <v>104</v>
      </c>
      <c r="B2" s="94">
        <v>43727</v>
      </c>
      <c r="C2" s="88"/>
    </row>
    <row r="3" spans="1:7" ht="15.75" x14ac:dyDescent="0.25">
      <c r="A3" s="90" t="s">
        <v>105</v>
      </c>
      <c r="B3" s="94">
        <v>44013</v>
      </c>
      <c r="C3" s="95" t="s">
        <v>108</v>
      </c>
      <c r="D3" s="97">
        <f>(31+31+18)/366</f>
        <v>0.21857923497267759</v>
      </c>
    </row>
    <row r="4" spans="1:7" ht="15.75" x14ac:dyDescent="0.25">
      <c r="A4" s="90" t="s">
        <v>107</v>
      </c>
      <c r="B4" s="96">
        <f>(B2-B1)/(B3-B1)</f>
        <v>0.21857923497267759</v>
      </c>
      <c r="D4" s="98">
        <f>D3-B4</f>
        <v>0</v>
      </c>
    </row>
    <row r="5" spans="1:7" x14ac:dyDescent="0.25">
      <c r="A5" s="91"/>
      <c r="B5" s="91"/>
    </row>
    <row r="6" spans="1:7" ht="34.5" x14ac:dyDescent="0.35">
      <c r="A6" s="9" t="s">
        <v>91</v>
      </c>
      <c r="B6" s="9" t="s">
        <v>10</v>
      </c>
      <c r="C6" s="9" t="s">
        <v>106</v>
      </c>
    </row>
    <row r="7" spans="1:7" x14ac:dyDescent="0.25">
      <c r="B7" s="15"/>
      <c r="C7" s="15"/>
      <c r="G7" s="99"/>
    </row>
    <row r="8" spans="1:7" ht="15.75" x14ac:dyDescent="0.25">
      <c r="A8" s="18" t="s">
        <v>31</v>
      </c>
      <c r="B8" s="20">
        <v>925000</v>
      </c>
      <c r="C8" s="20">
        <f t="shared" ref="C8:C37" si="0">B8*$B$4</f>
        <v>202185.79234972678</v>
      </c>
    </row>
    <row r="9" spans="1:7" ht="15.75" x14ac:dyDescent="0.25">
      <c r="A9" s="43" t="s">
        <v>33</v>
      </c>
      <c r="B9" s="43">
        <v>925000</v>
      </c>
      <c r="C9" s="43">
        <f t="shared" si="0"/>
        <v>202185.79234972678</v>
      </c>
    </row>
    <row r="10" spans="1:7" ht="15.75" x14ac:dyDescent="0.25">
      <c r="A10" s="43" t="s">
        <v>35</v>
      </c>
      <c r="B10" s="43">
        <v>0</v>
      </c>
      <c r="C10" s="43">
        <f t="shared" si="0"/>
        <v>0</v>
      </c>
    </row>
    <row r="11" spans="1:7" ht="15.75" x14ac:dyDescent="0.25">
      <c r="A11" s="43" t="s">
        <v>37</v>
      </c>
      <c r="B11" s="43">
        <v>0</v>
      </c>
      <c r="C11" s="43">
        <f t="shared" si="0"/>
        <v>0</v>
      </c>
    </row>
    <row r="12" spans="1:7" ht="15.75" x14ac:dyDescent="0.25">
      <c r="A12" s="18" t="s">
        <v>38</v>
      </c>
      <c r="B12" s="20">
        <v>4975934.1400000006</v>
      </c>
      <c r="C12" s="20">
        <f t="shared" si="0"/>
        <v>1087635.8775956286</v>
      </c>
    </row>
    <row r="13" spans="1:7" ht="15.75" x14ac:dyDescent="0.25">
      <c r="A13" s="43" t="s">
        <v>40</v>
      </c>
      <c r="B13" s="43">
        <v>4975934.1400000006</v>
      </c>
      <c r="C13" s="43">
        <f t="shared" si="0"/>
        <v>1087635.8775956286</v>
      </c>
    </row>
    <row r="14" spans="1:7" ht="15.75" x14ac:dyDescent="0.25">
      <c r="A14" s="43" t="s">
        <v>42</v>
      </c>
      <c r="B14" s="43">
        <v>0</v>
      </c>
      <c r="C14" s="43">
        <f t="shared" si="0"/>
        <v>0</v>
      </c>
    </row>
    <row r="15" spans="1:7" ht="15.75" x14ac:dyDescent="0.25">
      <c r="A15" s="43" t="s">
        <v>44</v>
      </c>
      <c r="B15" s="43">
        <v>0</v>
      </c>
      <c r="C15" s="43">
        <f t="shared" si="0"/>
        <v>0</v>
      </c>
    </row>
    <row r="16" spans="1:7" ht="15.75" x14ac:dyDescent="0.25">
      <c r="A16" s="18" t="s">
        <v>45</v>
      </c>
      <c r="B16" s="20">
        <v>725000</v>
      </c>
      <c r="C16" s="20">
        <f t="shared" si="0"/>
        <v>158469.94535519124</v>
      </c>
    </row>
    <row r="17" spans="1:3" ht="15.75" x14ac:dyDescent="0.25">
      <c r="A17" s="43" t="s">
        <v>77</v>
      </c>
      <c r="B17" s="43">
        <v>725000</v>
      </c>
      <c r="C17" s="43">
        <f t="shared" si="0"/>
        <v>158469.94535519124</v>
      </c>
    </row>
    <row r="18" spans="1:3" ht="15.75" x14ac:dyDescent="0.25">
      <c r="A18" s="43" t="s">
        <v>88</v>
      </c>
      <c r="B18" s="43">
        <v>0</v>
      </c>
      <c r="C18" s="43">
        <f t="shared" si="0"/>
        <v>0</v>
      </c>
    </row>
    <row r="19" spans="1:3" ht="15.75" x14ac:dyDescent="0.25">
      <c r="A19" s="43" t="s">
        <v>90</v>
      </c>
      <c r="B19" s="43">
        <v>0</v>
      </c>
      <c r="C19" s="43">
        <f t="shared" si="0"/>
        <v>0</v>
      </c>
    </row>
    <row r="20" spans="1:3" ht="15.75" x14ac:dyDescent="0.25">
      <c r="A20" s="18" t="s">
        <v>48</v>
      </c>
      <c r="B20" s="20">
        <v>2446000</v>
      </c>
      <c r="C20" s="20">
        <f t="shared" si="0"/>
        <v>534644.80874316941</v>
      </c>
    </row>
    <row r="21" spans="1:3" ht="15.75" x14ac:dyDescent="0.25">
      <c r="A21" s="43" t="s">
        <v>50</v>
      </c>
      <c r="B21" s="43">
        <v>2446000</v>
      </c>
      <c r="C21" s="43">
        <f t="shared" si="0"/>
        <v>534644.80874316941</v>
      </c>
    </row>
    <row r="22" spans="1:3" ht="15.75" x14ac:dyDescent="0.25">
      <c r="A22" s="43" t="s">
        <v>52</v>
      </c>
      <c r="B22" s="43">
        <v>0</v>
      </c>
      <c r="C22" s="43">
        <f t="shared" si="0"/>
        <v>0</v>
      </c>
    </row>
    <row r="23" spans="1:3" ht="15.75" x14ac:dyDescent="0.25">
      <c r="A23" s="43" t="s">
        <v>54</v>
      </c>
      <c r="B23" s="43">
        <v>0</v>
      </c>
      <c r="C23" s="43">
        <f t="shared" si="0"/>
        <v>0</v>
      </c>
    </row>
    <row r="24" spans="1:3" ht="15.75" x14ac:dyDescent="0.25">
      <c r="A24" s="18" t="s">
        <v>55</v>
      </c>
      <c r="B24" s="20">
        <v>1805000</v>
      </c>
      <c r="C24" s="20">
        <f t="shared" si="0"/>
        <v>394535.51912568306</v>
      </c>
    </row>
    <row r="25" spans="1:3" ht="15.75" x14ac:dyDescent="0.25">
      <c r="A25" s="43" t="s">
        <v>80</v>
      </c>
      <c r="B25" s="43">
        <v>1805000</v>
      </c>
      <c r="C25" s="43">
        <f t="shared" si="0"/>
        <v>394535.51912568306</v>
      </c>
    </row>
    <row r="26" spans="1:3" ht="15.75" x14ac:dyDescent="0.25">
      <c r="A26" s="43" t="s">
        <v>81</v>
      </c>
      <c r="B26" s="43">
        <v>0</v>
      </c>
      <c r="C26" s="43">
        <f t="shared" si="0"/>
        <v>0</v>
      </c>
    </row>
    <row r="27" spans="1:3" ht="15.75" x14ac:dyDescent="0.25">
      <c r="A27" s="43" t="s">
        <v>82</v>
      </c>
      <c r="B27" s="43">
        <v>0</v>
      </c>
      <c r="C27" s="43">
        <f t="shared" si="0"/>
        <v>0</v>
      </c>
    </row>
    <row r="28" spans="1:3" ht="15.75" x14ac:dyDescent="0.25">
      <c r="A28" s="18" t="s">
        <v>57</v>
      </c>
      <c r="B28" s="20">
        <v>1610888.8599999999</v>
      </c>
      <c r="C28" s="20">
        <f t="shared" si="0"/>
        <v>352106.85464480869</v>
      </c>
    </row>
    <row r="29" spans="1:3" ht="15.75" x14ac:dyDescent="0.25">
      <c r="A29" s="43" t="s">
        <v>59</v>
      </c>
      <c r="B29" s="43">
        <v>1334000</v>
      </c>
      <c r="C29" s="43">
        <f t="shared" si="0"/>
        <v>291584.6994535519</v>
      </c>
    </row>
    <row r="30" spans="1:3" ht="15.75" x14ac:dyDescent="0.25">
      <c r="A30" s="43" t="s">
        <v>61</v>
      </c>
      <c r="B30" s="43">
        <v>0</v>
      </c>
      <c r="C30" s="43">
        <f t="shared" si="0"/>
        <v>0</v>
      </c>
    </row>
    <row r="31" spans="1:3" ht="15.75" x14ac:dyDescent="0.25">
      <c r="A31" s="43" t="s">
        <v>63</v>
      </c>
      <c r="B31" s="43">
        <v>276888.86</v>
      </c>
      <c r="C31" s="43">
        <f t="shared" si="0"/>
        <v>60522.155191256825</v>
      </c>
    </row>
    <row r="32" spans="1:3" ht="15.75" x14ac:dyDescent="0.25">
      <c r="A32" s="18" t="s">
        <v>64</v>
      </c>
      <c r="B32" s="20">
        <v>1635000</v>
      </c>
      <c r="C32" s="20">
        <f t="shared" si="0"/>
        <v>357377.04918032786</v>
      </c>
    </row>
    <row r="33" spans="1:4" ht="15.75" x14ac:dyDescent="0.25">
      <c r="A33" s="43" t="s">
        <v>66</v>
      </c>
      <c r="B33" s="43">
        <v>1635000</v>
      </c>
      <c r="C33" s="43">
        <f t="shared" si="0"/>
        <v>357377.04918032786</v>
      </c>
    </row>
    <row r="34" spans="1:4" ht="15.75" x14ac:dyDescent="0.25">
      <c r="A34" s="43" t="s">
        <v>85</v>
      </c>
      <c r="B34" s="43">
        <v>0</v>
      </c>
      <c r="C34" s="43">
        <f t="shared" si="0"/>
        <v>0</v>
      </c>
    </row>
    <row r="35" spans="1:4" ht="15.75" x14ac:dyDescent="0.25">
      <c r="A35" s="43" t="s">
        <v>86</v>
      </c>
      <c r="B35" s="43">
        <v>0</v>
      </c>
      <c r="C35" s="43">
        <f t="shared" si="0"/>
        <v>0</v>
      </c>
    </row>
    <row r="36" spans="1:4" ht="15.75" x14ac:dyDescent="0.25">
      <c r="A36" s="18" t="s">
        <v>79</v>
      </c>
      <c r="B36" s="39">
        <v>0</v>
      </c>
      <c r="C36" s="39">
        <f t="shared" si="0"/>
        <v>0</v>
      </c>
    </row>
    <row r="37" spans="1:4" ht="15.75" x14ac:dyDescent="0.25">
      <c r="A37" s="18" t="s">
        <v>68</v>
      </c>
      <c r="B37" s="39">
        <v>0</v>
      </c>
      <c r="C37" s="39">
        <f t="shared" si="0"/>
        <v>0</v>
      </c>
    </row>
    <row r="38" spans="1:4" ht="15.75" x14ac:dyDescent="0.25">
      <c r="A38" s="18" t="s">
        <v>100</v>
      </c>
      <c r="B38" s="39">
        <v>0</v>
      </c>
      <c r="C38" s="39">
        <f>B40-SUM(C32,C28,C24,C20,C16,C12,C8)</f>
        <v>11035867.153005464</v>
      </c>
    </row>
    <row r="39" spans="1:4" ht="17.25" x14ac:dyDescent="0.35">
      <c r="A39" s="18" t="s">
        <v>101</v>
      </c>
      <c r="B39" s="41" t="s">
        <v>102</v>
      </c>
      <c r="C39" s="41" t="s">
        <v>102</v>
      </c>
    </row>
    <row r="40" spans="1:4" ht="15.75" x14ac:dyDescent="0.25">
      <c r="A40" s="21" t="s">
        <v>69</v>
      </c>
      <c r="B40" s="22">
        <v>14122823</v>
      </c>
      <c r="C40" s="22">
        <f>SUM(C38,C32,C28,C24,C20,C16,C12,C8)</f>
        <v>14122823</v>
      </c>
      <c r="D40" s="89">
        <f>B40-C40</f>
        <v>0</v>
      </c>
    </row>
    <row r="41" spans="1:4" ht="15.75" x14ac:dyDescent="0.25">
      <c r="A41" s="80"/>
      <c r="B41" s="24"/>
      <c r="C41" s="24"/>
    </row>
    <row r="42" spans="1:4" ht="15.75" x14ac:dyDescent="0.25">
      <c r="A42" s="25" t="s">
        <v>70</v>
      </c>
      <c r="B42" s="26">
        <v>69000</v>
      </c>
      <c r="C42" s="26">
        <f>B42</f>
        <v>69000</v>
      </c>
    </row>
    <row r="43" spans="1:4" ht="15.75" x14ac:dyDescent="0.25">
      <c r="A43" s="25" t="s">
        <v>71</v>
      </c>
      <c r="B43" s="26">
        <v>70000</v>
      </c>
      <c r="C43" s="26">
        <f t="shared" ref="C43:C46" si="1">B43</f>
        <v>70000</v>
      </c>
    </row>
    <row r="44" spans="1:4" ht="15.75" x14ac:dyDescent="0.25">
      <c r="A44" s="25" t="s">
        <v>72</v>
      </c>
      <c r="B44" s="26">
        <v>973000</v>
      </c>
      <c r="C44" s="26">
        <f t="shared" si="1"/>
        <v>973000</v>
      </c>
    </row>
    <row r="45" spans="1:4" ht="15.75" x14ac:dyDescent="0.25">
      <c r="A45" s="25" t="s">
        <v>73</v>
      </c>
      <c r="B45" s="26">
        <v>347000</v>
      </c>
      <c r="C45" s="26">
        <f t="shared" si="1"/>
        <v>347000</v>
      </c>
    </row>
    <row r="46" spans="1:4" ht="15.75" x14ac:dyDescent="0.25">
      <c r="A46" s="27" t="s">
        <v>74</v>
      </c>
      <c r="B46" s="26">
        <v>125000</v>
      </c>
      <c r="C46" s="26">
        <f t="shared" si="1"/>
        <v>125000</v>
      </c>
    </row>
    <row r="47" spans="1:4" ht="15.75" x14ac:dyDescent="0.25">
      <c r="A47" s="80"/>
      <c r="B47" s="24"/>
      <c r="C47" s="24"/>
    </row>
    <row r="48" spans="1:4" ht="15.75" x14ac:dyDescent="0.25">
      <c r="A48" s="23" t="s">
        <v>75</v>
      </c>
      <c r="B48" s="28">
        <v>15706823</v>
      </c>
      <c r="C48" s="28">
        <f>SUM(C40:C46)</f>
        <v>15706823</v>
      </c>
      <c r="D48" s="89">
        <f>B48-C48</f>
        <v>0</v>
      </c>
    </row>
  </sheetData>
  <conditionalFormatting sqref="D48 D40">
    <cfRule type="cellIs" dxfId="1" priority="2" operator="equal">
      <formula>0</formula>
    </cfRule>
  </conditionalFormatting>
  <conditionalFormatting sqref="D4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AE49-5E98-43F5-98EF-4EA6C07EDF7C}">
  <dimension ref="A1:Y212"/>
  <sheetViews>
    <sheetView topLeftCell="A4" workbookViewId="0">
      <selection activeCell="B19" sqref="B19"/>
    </sheetView>
  </sheetViews>
  <sheetFormatPr defaultRowHeight="15" x14ac:dyDescent="0.25"/>
  <cols>
    <col min="1" max="1" width="38.140625" style="100" bestFit="1" customWidth="1"/>
    <col min="2" max="2" width="19.7109375" bestFit="1" customWidth="1"/>
    <col min="3" max="3" width="42" customWidth="1"/>
    <col min="4" max="4" width="12.42578125" bestFit="1" customWidth="1"/>
    <col min="5" max="5" width="10.5703125" bestFit="1" customWidth="1"/>
    <col min="6" max="6" width="6.5703125" bestFit="1" customWidth="1"/>
    <col min="7" max="7" width="7.5703125" bestFit="1" customWidth="1"/>
    <col min="8" max="8" width="19.85546875" bestFit="1" customWidth="1"/>
    <col min="9" max="9" width="16.85546875" bestFit="1" customWidth="1"/>
    <col min="10" max="10" width="14.7109375" bestFit="1" customWidth="1"/>
    <col min="11" max="11" width="18" bestFit="1" customWidth="1"/>
    <col min="12" max="12" width="19.42578125" bestFit="1" customWidth="1"/>
    <col min="13" max="13" width="15" bestFit="1" customWidth="1"/>
    <col min="14" max="14" width="12.7109375" bestFit="1" customWidth="1"/>
    <col min="15" max="15" width="14" bestFit="1" customWidth="1"/>
    <col min="16" max="16" width="12.7109375" bestFit="1" customWidth="1"/>
    <col min="17" max="17" width="11.140625" bestFit="1" customWidth="1"/>
    <col min="18" max="18" width="13.28515625" bestFit="1" customWidth="1"/>
    <col min="19" max="19" width="16.85546875" bestFit="1" customWidth="1"/>
    <col min="20" max="20" width="14.140625" bestFit="1" customWidth="1"/>
    <col min="21" max="21" width="18.7109375" bestFit="1" customWidth="1"/>
    <col min="22" max="22" width="14.42578125" bestFit="1" customWidth="1"/>
    <col min="23" max="23" width="12.7109375" bestFit="1" customWidth="1"/>
    <col min="24" max="24" width="11.140625" bestFit="1" customWidth="1"/>
    <col min="25" max="25" width="17.5703125" bestFit="1" customWidth="1"/>
  </cols>
  <sheetData>
    <row r="1" spans="1:25" x14ac:dyDescent="0.25">
      <c r="A1" s="101"/>
      <c r="B1" s="101" t="s">
        <v>109</v>
      </c>
      <c r="C1" s="101" t="s">
        <v>110</v>
      </c>
      <c r="D1" s="101" t="s">
        <v>111</v>
      </c>
      <c r="E1" s="101" t="s">
        <v>112</v>
      </c>
      <c r="F1" s="101"/>
      <c r="G1" s="101"/>
      <c r="H1" s="100"/>
    </row>
    <row r="2" spans="1:25" x14ac:dyDescent="0.25">
      <c r="A2" s="112"/>
      <c r="B2" s="112" t="s">
        <v>113</v>
      </c>
      <c r="C2" s="113" t="s">
        <v>114</v>
      </c>
      <c r="D2" s="113" t="s">
        <v>115</v>
      </c>
      <c r="E2" s="113" t="s">
        <v>116</v>
      </c>
      <c r="F2" s="113"/>
      <c r="G2" s="111"/>
      <c r="H2" s="111"/>
    </row>
    <row r="3" spans="1:25" x14ac:dyDescent="0.25">
      <c r="A3" s="114"/>
      <c r="B3" s="114"/>
      <c r="C3" s="100"/>
      <c r="D3" s="100"/>
      <c r="E3" s="100"/>
      <c r="F3" s="100"/>
      <c r="G3" s="100"/>
      <c r="H3" s="100"/>
    </row>
    <row r="4" spans="1:25" x14ac:dyDescent="0.25">
      <c r="A4" s="101"/>
      <c r="B4" s="101" t="s">
        <v>117</v>
      </c>
      <c r="C4" s="100" t="s">
        <v>118</v>
      </c>
      <c r="D4" s="100"/>
      <c r="E4" s="100"/>
      <c r="F4" s="100"/>
      <c r="G4" s="100"/>
      <c r="H4" s="100"/>
    </row>
    <row r="5" spans="1:25" x14ac:dyDescent="0.25">
      <c r="A5" s="101"/>
      <c r="B5" s="101" t="s">
        <v>119</v>
      </c>
      <c r="C5" s="100" t="s">
        <v>120</v>
      </c>
      <c r="D5" s="100"/>
      <c r="E5" s="100"/>
      <c r="F5" s="100"/>
      <c r="G5" s="100"/>
      <c r="H5" s="100"/>
    </row>
    <row r="6" spans="1:25" x14ac:dyDescent="0.25">
      <c r="A6" s="101"/>
      <c r="B6" s="101" t="s">
        <v>121</v>
      </c>
      <c r="C6" s="100" t="s">
        <v>122</v>
      </c>
      <c r="D6" s="100"/>
      <c r="E6" s="100"/>
      <c r="F6" s="100"/>
      <c r="G6" s="100"/>
      <c r="H6" s="100"/>
    </row>
    <row r="7" spans="1:25" x14ac:dyDescent="0.25">
      <c r="A7" s="101"/>
      <c r="B7" s="101" t="s">
        <v>123</v>
      </c>
      <c r="C7" s="100" t="s">
        <v>124</v>
      </c>
      <c r="D7" s="100"/>
      <c r="E7" s="100"/>
      <c r="F7" s="100"/>
      <c r="G7" s="100"/>
      <c r="H7" s="100"/>
    </row>
    <row r="8" spans="1:25" x14ac:dyDescent="0.25">
      <c r="A8" s="101"/>
      <c r="B8" s="101" t="s">
        <v>125</v>
      </c>
      <c r="C8" s="104">
        <v>6.5000000000000002E-2</v>
      </c>
      <c r="D8" s="100"/>
      <c r="E8" s="100"/>
      <c r="F8" s="100"/>
      <c r="G8" s="100"/>
      <c r="H8" s="100"/>
    </row>
    <row r="9" spans="1:25" x14ac:dyDescent="0.25">
      <c r="A9" s="101"/>
      <c r="B9" s="101" t="s">
        <v>126</v>
      </c>
      <c r="C9" s="104">
        <v>0.08</v>
      </c>
      <c r="D9" s="100"/>
      <c r="E9" s="100"/>
      <c r="F9" s="100"/>
      <c r="G9" s="100"/>
      <c r="H9" s="100"/>
    </row>
    <row r="11" spans="1:25" x14ac:dyDescent="0.25">
      <c r="A11" s="110" t="s">
        <v>259</v>
      </c>
      <c r="B11" s="110" t="s">
        <v>134</v>
      </c>
      <c r="C11" s="103" t="s">
        <v>135</v>
      </c>
      <c r="D11" s="108" t="s">
        <v>136</v>
      </c>
      <c r="E11" s="103" t="s">
        <v>137</v>
      </c>
      <c r="F11" s="103" t="s">
        <v>138</v>
      </c>
      <c r="G11" s="103" t="s">
        <v>139</v>
      </c>
      <c r="H11" s="103" t="s">
        <v>127</v>
      </c>
      <c r="I11" s="103" t="s">
        <v>128</v>
      </c>
      <c r="J11" s="103" t="s">
        <v>129</v>
      </c>
      <c r="K11" s="103" t="s">
        <v>130</v>
      </c>
      <c r="L11" s="103" t="s">
        <v>131</v>
      </c>
      <c r="M11" s="103" t="s">
        <v>132</v>
      </c>
      <c r="N11" s="103" t="s">
        <v>140</v>
      </c>
      <c r="O11" s="103" t="s">
        <v>141</v>
      </c>
      <c r="P11" s="103" t="s">
        <v>142</v>
      </c>
      <c r="Q11" s="103" t="s">
        <v>133</v>
      </c>
      <c r="R11" s="103" t="s">
        <v>143</v>
      </c>
      <c r="S11" s="103" t="s">
        <v>144</v>
      </c>
      <c r="T11" s="103" t="s">
        <v>145</v>
      </c>
      <c r="U11" s="103" t="s">
        <v>146</v>
      </c>
      <c r="V11" s="103" t="s">
        <v>147</v>
      </c>
      <c r="W11" s="103" t="s">
        <v>148</v>
      </c>
      <c r="X11" s="103" t="s">
        <v>149</v>
      </c>
      <c r="Y11" s="103" t="s">
        <v>150</v>
      </c>
    </row>
    <row r="12" spans="1:25" x14ac:dyDescent="0.25">
      <c r="A12" s="102" t="s">
        <v>80</v>
      </c>
      <c r="B12" s="102" t="s">
        <v>157</v>
      </c>
      <c r="C12" s="102" t="s">
        <v>158</v>
      </c>
      <c r="D12" s="109">
        <v>283</v>
      </c>
      <c r="E12" s="106">
        <v>51789</v>
      </c>
      <c r="F12" s="106">
        <v>9.984</v>
      </c>
      <c r="G12" s="106">
        <v>7.6070000000000002</v>
      </c>
      <c r="H12" s="106">
        <v>32.26</v>
      </c>
      <c r="I12" s="106">
        <v>20.94</v>
      </c>
      <c r="J12" s="106">
        <v>0</v>
      </c>
      <c r="K12" s="106">
        <v>0</v>
      </c>
      <c r="L12" s="106">
        <v>95.65</v>
      </c>
      <c r="M12" s="105">
        <v>972954</v>
      </c>
      <c r="N12" s="105">
        <v>47770.63</v>
      </c>
      <c r="O12" s="105">
        <v>88422.41</v>
      </c>
      <c r="P12" s="105">
        <v>136193.04</v>
      </c>
      <c r="Q12" s="105">
        <v>14150</v>
      </c>
      <c r="R12" s="105">
        <v>11886</v>
      </c>
      <c r="S12" s="105">
        <v>26036</v>
      </c>
      <c r="T12" s="105">
        <v>0</v>
      </c>
      <c r="U12" s="105">
        <v>0</v>
      </c>
      <c r="V12" s="105">
        <v>0</v>
      </c>
      <c r="W12" s="105">
        <v>136193.04</v>
      </c>
      <c r="X12" s="105">
        <v>26036</v>
      </c>
      <c r="Y12" s="106">
        <v>5.2309509909356304</v>
      </c>
    </row>
    <row r="13" spans="1:25" x14ac:dyDescent="0.25">
      <c r="A13" s="102" t="s">
        <v>80</v>
      </c>
      <c r="B13" s="102" t="s">
        <v>157</v>
      </c>
      <c r="C13" s="102" t="s">
        <v>178</v>
      </c>
      <c r="D13" s="109">
        <v>105</v>
      </c>
      <c r="E13" s="106">
        <v>201075</v>
      </c>
      <c r="F13" s="106">
        <v>32.76</v>
      </c>
      <c r="G13" s="106">
        <v>20.684999999999999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5">
        <v>0</v>
      </c>
      <c r="N13" s="105">
        <v>197801.26</v>
      </c>
      <c r="O13" s="105">
        <v>0</v>
      </c>
      <c r="P13" s="105">
        <v>197801.26</v>
      </c>
      <c r="Q13" s="105">
        <v>78750</v>
      </c>
      <c r="R13" s="105">
        <v>316</v>
      </c>
      <c r="S13" s="105">
        <v>79066</v>
      </c>
      <c r="T13" s="105">
        <v>0</v>
      </c>
      <c r="U13" s="105">
        <v>0</v>
      </c>
      <c r="V13" s="105">
        <v>0</v>
      </c>
      <c r="W13" s="105">
        <v>197801.26</v>
      </c>
      <c r="X13" s="105">
        <v>79066</v>
      </c>
      <c r="Y13" s="106">
        <v>2.5017233703488202</v>
      </c>
    </row>
    <row r="14" spans="1:25" x14ac:dyDescent="0.25">
      <c r="A14" s="102" t="s">
        <v>80</v>
      </c>
      <c r="B14" s="102" t="s">
        <v>157</v>
      </c>
      <c r="C14" s="102" t="s">
        <v>240</v>
      </c>
      <c r="D14" s="109">
        <v>39</v>
      </c>
      <c r="E14" s="106">
        <v>24336</v>
      </c>
      <c r="F14" s="106">
        <v>2.7829999999999999</v>
      </c>
      <c r="G14" s="106">
        <v>2.7829999999999999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5">
        <v>0</v>
      </c>
      <c r="N14" s="105">
        <v>16344.32</v>
      </c>
      <c r="O14" s="105">
        <v>0</v>
      </c>
      <c r="P14" s="105">
        <v>16344.32</v>
      </c>
      <c r="Q14" s="105">
        <v>1944.76</v>
      </c>
      <c r="R14" s="105">
        <v>232.22</v>
      </c>
      <c r="S14" s="105">
        <v>2176.98</v>
      </c>
      <c r="T14" s="105">
        <v>0</v>
      </c>
      <c r="U14" s="105">
        <v>0</v>
      </c>
      <c r="V14" s="105">
        <v>0</v>
      </c>
      <c r="W14" s="105">
        <v>16344.32</v>
      </c>
      <c r="X14" s="105">
        <v>2176.98</v>
      </c>
      <c r="Y14" s="106">
        <v>7.5077952025282704</v>
      </c>
    </row>
    <row r="15" spans="1:25" x14ac:dyDescent="0.25">
      <c r="A15" s="102" t="s">
        <v>40</v>
      </c>
      <c r="B15" s="102" t="s">
        <v>167</v>
      </c>
      <c r="C15" s="102" t="s">
        <v>168</v>
      </c>
      <c r="D15" s="109">
        <v>6</v>
      </c>
      <c r="E15" s="106">
        <v>48561.463000000003</v>
      </c>
      <c r="F15" s="106">
        <v>5.1890000000000001</v>
      </c>
      <c r="G15" s="106">
        <v>6.7530000000000001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5">
        <v>0</v>
      </c>
      <c r="N15" s="105">
        <v>54832.85</v>
      </c>
      <c r="O15" s="105">
        <v>0</v>
      </c>
      <c r="P15" s="105">
        <v>54832.85</v>
      </c>
      <c r="Q15" s="105">
        <v>4550</v>
      </c>
      <c r="R15" s="105">
        <v>12226.58</v>
      </c>
      <c r="S15" s="105">
        <v>16776.580000000002</v>
      </c>
      <c r="T15" s="105">
        <v>0</v>
      </c>
      <c r="U15" s="105">
        <v>0</v>
      </c>
      <c r="V15" s="105">
        <v>0</v>
      </c>
      <c r="W15" s="105">
        <v>54832.85</v>
      </c>
      <c r="X15" s="105">
        <v>16776.580000000002</v>
      </c>
      <c r="Y15" s="106">
        <v>3.2684164472139101</v>
      </c>
    </row>
    <row r="16" spans="1:25" x14ac:dyDescent="0.25">
      <c r="A16" s="102" t="s">
        <v>40</v>
      </c>
      <c r="B16" s="102" t="s">
        <v>167</v>
      </c>
      <c r="C16" s="102" t="s">
        <v>170</v>
      </c>
      <c r="D16" s="109">
        <v>13</v>
      </c>
      <c r="E16" s="106">
        <v>627665.03200000001</v>
      </c>
      <c r="F16" s="106">
        <v>98.456999999999994</v>
      </c>
      <c r="G16" s="106">
        <v>128.13399999999999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5">
        <v>0</v>
      </c>
      <c r="N16" s="105">
        <v>788143.44</v>
      </c>
      <c r="O16" s="105">
        <v>0</v>
      </c>
      <c r="P16" s="105">
        <v>788143.44</v>
      </c>
      <c r="Q16" s="105">
        <v>56740</v>
      </c>
      <c r="R16" s="105">
        <v>57486</v>
      </c>
      <c r="S16" s="105">
        <v>114226</v>
      </c>
      <c r="T16" s="105">
        <v>0</v>
      </c>
      <c r="U16" s="105">
        <v>0</v>
      </c>
      <c r="V16" s="105">
        <v>0</v>
      </c>
      <c r="W16" s="105">
        <v>788143.44</v>
      </c>
      <c r="X16" s="105">
        <v>114226</v>
      </c>
      <c r="Y16" s="106">
        <v>6.8998602769947297</v>
      </c>
    </row>
    <row r="17" spans="1:25" x14ac:dyDescent="0.25">
      <c r="A17" s="102" t="s">
        <v>40</v>
      </c>
      <c r="B17" s="102" t="s">
        <v>167</v>
      </c>
      <c r="C17" s="102" t="s">
        <v>215</v>
      </c>
      <c r="D17" s="109">
        <v>4</v>
      </c>
      <c r="E17" s="106">
        <v>16874.52</v>
      </c>
      <c r="F17" s="106">
        <v>1.409</v>
      </c>
      <c r="G17" s="106">
        <v>1.8340000000000001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5">
        <v>0</v>
      </c>
      <c r="N17" s="105">
        <v>5628.71</v>
      </c>
      <c r="O17" s="105">
        <v>0</v>
      </c>
      <c r="P17" s="105">
        <v>5628.71</v>
      </c>
      <c r="Q17" s="105">
        <v>480</v>
      </c>
      <c r="R17" s="105">
        <v>762</v>
      </c>
      <c r="S17" s="105">
        <v>1242</v>
      </c>
      <c r="T17" s="105">
        <v>0</v>
      </c>
      <c r="U17" s="105">
        <v>0</v>
      </c>
      <c r="V17" s="105">
        <v>0</v>
      </c>
      <c r="W17" s="105">
        <v>5628.71</v>
      </c>
      <c r="X17" s="105">
        <v>1242</v>
      </c>
      <c r="Y17" s="106">
        <v>4.5319726247987102</v>
      </c>
    </row>
    <row r="18" spans="1:25" x14ac:dyDescent="0.25">
      <c r="A18" s="102" t="s">
        <v>40</v>
      </c>
      <c r="B18" s="102" t="s">
        <v>167</v>
      </c>
      <c r="C18" s="102" t="s">
        <v>239</v>
      </c>
      <c r="D18" s="109">
        <v>8</v>
      </c>
      <c r="E18" s="106">
        <v>32946.044999999998</v>
      </c>
      <c r="F18" s="106">
        <v>4.3339999999999996</v>
      </c>
      <c r="G18" s="106">
        <v>5.64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5">
        <v>0</v>
      </c>
      <c r="N18" s="105">
        <v>28171.87</v>
      </c>
      <c r="O18" s="105">
        <v>0</v>
      </c>
      <c r="P18" s="105">
        <v>28171.87</v>
      </c>
      <c r="Q18" s="105">
        <v>9000</v>
      </c>
      <c r="R18" s="105">
        <v>10446</v>
      </c>
      <c r="S18" s="105">
        <v>19446</v>
      </c>
      <c r="T18" s="105">
        <v>0</v>
      </c>
      <c r="U18" s="105">
        <v>0</v>
      </c>
      <c r="V18" s="105">
        <v>0</v>
      </c>
      <c r="W18" s="105">
        <v>28171.87</v>
      </c>
      <c r="X18" s="105">
        <v>19446</v>
      </c>
      <c r="Y18" s="106">
        <v>1.44872313072097</v>
      </c>
    </row>
    <row r="19" spans="1:25" x14ac:dyDescent="0.25">
      <c r="A19" s="102" t="s">
        <v>40</v>
      </c>
      <c r="B19" s="102" t="s">
        <v>162</v>
      </c>
      <c r="C19" s="102" t="s">
        <v>163</v>
      </c>
      <c r="D19" s="109">
        <v>7</v>
      </c>
      <c r="E19" s="106">
        <v>0</v>
      </c>
      <c r="F19" s="106">
        <v>0</v>
      </c>
      <c r="G19" s="106">
        <v>2.2170000000000001</v>
      </c>
      <c r="H19" s="106">
        <v>24.14</v>
      </c>
      <c r="I19" s="106">
        <v>6.27</v>
      </c>
      <c r="J19" s="106">
        <v>10.99</v>
      </c>
      <c r="K19" s="106">
        <v>1.78</v>
      </c>
      <c r="L19" s="106">
        <v>78.489999999999995</v>
      </c>
      <c r="M19" s="105">
        <v>0</v>
      </c>
      <c r="N19" s="105">
        <v>1699.42</v>
      </c>
      <c r="O19" s="105">
        <v>25366.959999999999</v>
      </c>
      <c r="P19" s="105">
        <v>27066.38</v>
      </c>
      <c r="Q19" s="105">
        <v>5250</v>
      </c>
      <c r="R19" s="105">
        <v>0</v>
      </c>
      <c r="S19" s="105">
        <v>5250</v>
      </c>
      <c r="T19" s="105">
        <v>-11031.14</v>
      </c>
      <c r="U19" s="105">
        <v>0</v>
      </c>
      <c r="V19" s="105">
        <v>-11031.14</v>
      </c>
      <c r="W19" s="105">
        <v>27066.38</v>
      </c>
      <c r="X19" s="105">
        <v>16281.14</v>
      </c>
      <c r="Y19" s="106">
        <v>1.6624376425729399</v>
      </c>
    </row>
    <row r="20" spans="1:25" x14ac:dyDescent="0.25">
      <c r="A20" s="102" t="s">
        <v>40</v>
      </c>
      <c r="B20" s="102" t="s">
        <v>162</v>
      </c>
      <c r="C20" s="102" t="s">
        <v>164</v>
      </c>
      <c r="D20" s="109">
        <v>15</v>
      </c>
      <c r="E20" s="106">
        <v>0</v>
      </c>
      <c r="F20" s="106">
        <v>0</v>
      </c>
      <c r="G20" s="106">
        <v>6.28</v>
      </c>
      <c r="H20" s="106">
        <v>582.91999999999996</v>
      </c>
      <c r="I20" s="106">
        <v>31.16</v>
      </c>
      <c r="J20" s="106">
        <v>31.65</v>
      </c>
      <c r="K20" s="106">
        <v>26.91</v>
      </c>
      <c r="L20" s="106">
        <v>77.25</v>
      </c>
      <c r="M20" s="105">
        <v>0</v>
      </c>
      <c r="N20" s="105">
        <v>4813.38</v>
      </c>
      <c r="O20" s="105">
        <v>53135.94</v>
      </c>
      <c r="P20" s="105">
        <v>57949.32</v>
      </c>
      <c r="Q20" s="105">
        <v>15000</v>
      </c>
      <c r="R20" s="105">
        <v>0</v>
      </c>
      <c r="S20" s="105">
        <v>15000</v>
      </c>
      <c r="T20" s="105">
        <v>-32065.61</v>
      </c>
      <c r="U20" s="105">
        <v>0</v>
      </c>
      <c r="V20" s="105">
        <v>-32065.61</v>
      </c>
      <c r="W20" s="105">
        <v>57949.32</v>
      </c>
      <c r="X20" s="105">
        <v>47065.61</v>
      </c>
      <c r="Y20" s="106">
        <v>1.23124548900992</v>
      </c>
    </row>
    <row r="21" spans="1:25" x14ac:dyDescent="0.25">
      <c r="A21" s="102" t="s">
        <v>40</v>
      </c>
      <c r="B21" s="102" t="s">
        <v>162</v>
      </c>
      <c r="C21" s="102" t="s">
        <v>165</v>
      </c>
      <c r="D21" s="109">
        <v>12</v>
      </c>
      <c r="E21" s="106">
        <v>0</v>
      </c>
      <c r="F21" s="106">
        <v>2E-3</v>
      </c>
      <c r="G21" s="106">
        <v>6.282</v>
      </c>
      <c r="H21" s="106">
        <v>177.85</v>
      </c>
      <c r="I21" s="106">
        <v>10.31</v>
      </c>
      <c r="J21" s="106">
        <v>28.99</v>
      </c>
      <c r="K21" s="106">
        <v>4.58</v>
      </c>
      <c r="L21" s="106">
        <v>159.76</v>
      </c>
      <c r="M21" s="105">
        <v>0</v>
      </c>
      <c r="N21" s="105">
        <v>4817.8500000000004</v>
      </c>
      <c r="O21" s="105">
        <v>54108.24</v>
      </c>
      <c r="P21" s="105">
        <v>58926.09</v>
      </c>
      <c r="Q21" s="105">
        <v>15000</v>
      </c>
      <c r="R21" s="105">
        <v>0</v>
      </c>
      <c r="S21" s="105">
        <v>15000</v>
      </c>
      <c r="T21" s="105">
        <v>-31840.81</v>
      </c>
      <c r="U21" s="105">
        <v>0</v>
      </c>
      <c r="V21" s="105">
        <v>-31840.81</v>
      </c>
      <c r="W21" s="105">
        <v>58926.09</v>
      </c>
      <c r="X21" s="105">
        <v>46840.81</v>
      </c>
      <c r="Y21" s="106">
        <v>1.25800749389261</v>
      </c>
    </row>
    <row r="22" spans="1:25" x14ac:dyDescent="0.25">
      <c r="A22" s="102" t="s">
        <v>40</v>
      </c>
      <c r="B22" s="102" t="s">
        <v>162</v>
      </c>
      <c r="C22" s="102" t="s">
        <v>166</v>
      </c>
      <c r="D22" s="109">
        <v>86</v>
      </c>
      <c r="E22" s="106">
        <v>487</v>
      </c>
      <c r="F22" s="106">
        <v>0</v>
      </c>
      <c r="G22" s="106">
        <v>12.558999999999999</v>
      </c>
      <c r="H22" s="106">
        <v>160.44999999999999</v>
      </c>
      <c r="I22" s="106">
        <v>17.88</v>
      </c>
      <c r="J22" s="106">
        <v>27.89</v>
      </c>
      <c r="K22" s="106">
        <v>14.81</v>
      </c>
      <c r="L22" s="106">
        <v>119.18</v>
      </c>
      <c r="M22" s="105">
        <v>0</v>
      </c>
      <c r="N22" s="105">
        <v>10016.709999999999</v>
      </c>
      <c r="O22" s="105">
        <v>49412.45</v>
      </c>
      <c r="P22" s="105">
        <v>59429.16</v>
      </c>
      <c r="Q22" s="105">
        <v>43000</v>
      </c>
      <c r="R22" s="105">
        <v>15652</v>
      </c>
      <c r="S22" s="105">
        <v>58652</v>
      </c>
      <c r="T22" s="105">
        <v>-78881.83</v>
      </c>
      <c r="U22" s="105">
        <v>0</v>
      </c>
      <c r="V22" s="105">
        <v>-78881.83</v>
      </c>
      <c r="W22" s="105">
        <v>59429.16</v>
      </c>
      <c r="X22" s="105">
        <v>137533.82999999999</v>
      </c>
      <c r="Y22" s="106">
        <v>0.43210575899762299</v>
      </c>
    </row>
    <row r="23" spans="1:25" x14ac:dyDescent="0.25">
      <c r="A23" s="102" t="s">
        <v>40</v>
      </c>
      <c r="B23" s="102" t="s">
        <v>162</v>
      </c>
      <c r="C23" s="102" t="s">
        <v>169</v>
      </c>
      <c r="D23" s="109">
        <v>19</v>
      </c>
      <c r="E23" s="106">
        <v>28685</v>
      </c>
      <c r="F23" s="106">
        <v>0</v>
      </c>
      <c r="G23" s="106">
        <v>5.3719999999999999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5">
        <v>0</v>
      </c>
      <c r="N23" s="105">
        <v>31880.03</v>
      </c>
      <c r="O23" s="105">
        <v>0</v>
      </c>
      <c r="P23" s="105">
        <v>31880.03</v>
      </c>
      <c r="Q23" s="105">
        <v>18500</v>
      </c>
      <c r="R23" s="105">
        <v>182</v>
      </c>
      <c r="S23" s="105">
        <v>18682</v>
      </c>
      <c r="T23" s="105">
        <v>-23131.67</v>
      </c>
      <c r="U23" s="105">
        <v>0</v>
      </c>
      <c r="V23" s="105">
        <v>-23131.67</v>
      </c>
      <c r="W23" s="105">
        <v>31880.03</v>
      </c>
      <c r="X23" s="105">
        <v>41813.67</v>
      </c>
      <c r="Y23" s="106">
        <v>0.762430803132086</v>
      </c>
    </row>
    <row r="24" spans="1:25" x14ac:dyDescent="0.25">
      <c r="A24" s="102" t="s">
        <v>40</v>
      </c>
      <c r="B24" s="102" t="s">
        <v>162</v>
      </c>
      <c r="C24" s="102" t="s">
        <v>179</v>
      </c>
      <c r="D24" s="109">
        <v>3</v>
      </c>
      <c r="E24" s="106">
        <v>1891.5350000000001</v>
      </c>
      <c r="F24" s="106">
        <v>0.17299999999999999</v>
      </c>
      <c r="G24" s="106">
        <v>1.306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5">
        <v>0</v>
      </c>
      <c r="N24" s="105">
        <v>2768.51</v>
      </c>
      <c r="O24" s="105">
        <v>0</v>
      </c>
      <c r="P24" s="105">
        <v>2768.51</v>
      </c>
      <c r="Q24" s="105">
        <v>1700</v>
      </c>
      <c r="R24" s="105">
        <v>0</v>
      </c>
      <c r="S24" s="105">
        <v>1700</v>
      </c>
      <c r="T24" s="105">
        <v>-726.22</v>
      </c>
      <c r="U24" s="105">
        <v>0</v>
      </c>
      <c r="V24" s="105">
        <v>-726.22</v>
      </c>
      <c r="W24" s="105">
        <v>2768.51</v>
      </c>
      <c r="X24" s="105">
        <v>2426.2199999999998</v>
      </c>
      <c r="Y24" s="106">
        <v>1.14107953936576</v>
      </c>
    </row>
    <row r="25" spans="1:25" x14ac:dyDescent="0.25">
      <c r="A25" s="102" t="s">
        <v>40</v>
      </c>
      <c r="B25" s="102" t="s">
        <v>162</v>
      </c>
      <c r="C25" s="102" t="s">
        <v>223</v>
      </c>
      <c r="D25" s="109">
        <v>4</v>
      </c>
      <c r="E25" s="106">
        <v>11228.37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5">
        <v>0</v>
      </c>
      <c r="N25" s="105">
        <v>5229.12</v>
      </c>
      <c r="O25" s="105">
        <v>0</v>
      </c>
      <c r="P25" s="105">
        <v>5229.12</v>
      </c>
      <c r="Q25" s="105">
        <v>400</v>
      </c>
      <c r="R25" s="105">
        <v>228</v>
      </c>
      <c r="S25" s="105">
        <v>628</v>
      </c>
      <c r="T25" s="105">
        <v>0</v>
      </c>
      <c r="U25" s="105">
        <v>0</v>
      </c>
      <c r="V25" s="105">
        <v>0</v>
      </c>
      <c r="W25" s="105">
        <v>5229.12</v>
      </c>
      <c r="X25" s="105">
        <v>628</v>
      </c>
      <c r="Y25" s="106">
        <v>8.3266242038216607</v>
      </c>
    </row>
    <row r="26" spans="1:25" x14ac:dyDescent="0.25">
      <c r="A26" s="102" t="s">
        <v>40</v>
      </c>
      <c r="B26" s="102" t="s">
        <v>162</v>
      </c>
      <c r="C26" s="102" t="s">
        <v>258</v>
      </c>
      <c r="D26" s="109">
        <v>12</v>
      </c>
      <c r="E26" s="106">
        <v>6528806.1890000002</v>
      </c>
      <c r="F26" s="106">
        <v>43.353000000000002</v>
      </c>
      <c r="G26" s="106">
        <v>2740.4369999999999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5">
        <v>0</v>
      </c>
      <c r="N26" s="105">
        <v>9422802.2100000009</v>
      </c>
      <c r="O26" s="105">
        <v>0</v>
      </c>
      <c r="P26" s="105">
        <v>9422802.2100000009</v>
      </c>
      <c r="Q26" s="105">
        <v>218526</v>
      </c>
      <c r="R26" s="105">
        <v>7284.2</v>
      </c>
      <c r="S26" s="105">
        <v>225810.2</v>
      </c>
      <c r="T26" s="105">
        <v>0</v>
      </c>
      <c r="U26" s="105">
        <v>0</v>
      </c>
      <c r="V26" s="105">
        <v>0</v>
      </c>
      <c r="W26" s="105">
        <v>9422802.2100000009</v>
      </c>
      <c r="X26" s="105">
        <v>225810.2</v>
      </c>
      <c r="Y26" s="106">
        <v>41.728859945210601</v>
      </c>
    </row>
    <row r="27" spans="1:25" x14ac:dyDescent="0.25">
      <c r="A27" s="102" t="s">
        <v>42</v>
      </c>
      <c r="B27" s="102" t="s">
        <v>171</v>
      </c>
      <c r="C27" s="102" t="s">
        <v>172</v>
      </c>
      <c r="D27" s="109">
        <v>3</v>
      </c>
      <c r="E27" s="106">
        <v>0</v>
      </c>
      <c r="F27" s="106">
        <v>0</v>
      </c>
      <c r="G27" s="106">
        <v>0</v>
      </c>
      <c r="H27" s="106">
        <v>1559.46</v>
      </c>
      <c r="I27" s="106">
        <v>0</v>
      </c>
      <c r="J27" s="106">
        <v>0</v>
      </c>
      <c r="K27" s="106">
        <v>0</v>
      </c>
      <c r="L27" s="106">
        <v>0</v>
      </c>
      <c r="M27" s="105">
        <v>0</v>
      </c>
      <c r="N27" s="105">
        <v>0</v>
      </c>
      <c r="O27" s="105">
        <v>23528.66</v>
      </c>
      <c r="P27" s="105">
        <v>23528.66</v>
      </c>
      <c r="Q27" s="105">
        <v>4500</v>
      </c>
      <c r="R27" s="105">
        <v>1509</v>
      </c>
      <c r="S27" s="105">
        <v>6009</v>
      </c>
      <c r="T27" s="105">
        <v>0</v>
      </c>
      <c r="U27" s="105">
        <v>0</v>
      </c>
      <c r="V27" s="105">
        <v>0</v>
      </c>
      <c r="W27" s="105">
        <v>23528.66</v>
      </c>
      <c r="X27" s="105">
        <v>6009</v>
      </c>
      <c r="Y27" s="106">
        <v>3.91556997836578</v>
      </c>
    </row>
    <row r="28" spans="1:25" x14ac:dyDescent="0.25">
      <c r="A28" s="102" t="s">
        <v>42</v>
      </c>
      <c r="B28" s="102" t="s">
        <v>171</v>
      </c>
      <c r="C28" s="102" t="s">
        <v>173</v>
      </c>
      <c r="D28" s="109">
        <v>4</v>
      </c>
      <c r="E28" s="106">
        <v>0</v>
      </c>
      <c r="F28" s="106">
        <v>0</v>
      </c>
      <c r="G28" s="106">
        <v>0</v>
      </c>
      <c r="H28" s="106">
        <v>2772.98</v>
      </c>
      <c r="I28" s="106">
        <v>0</v>
      </c>
      <c r="J28" s="106">
        <v>0</v>
      </c>
      <c r="K28" s="106">
        <v>0</v>
      </c>
      <c r="L28" s="106">
        <v>0</v>
      </c>
      <c r="M28" s="105">
        <v>0</v>
      </c>
      <c r="N28" s="105">
        <v>0</v>
      </c>
      <c r="O28" s="105">
        <v>41837.800000000003</v>
      </c>
      <c r="P28" s="105">
        <v>41837.800000000003</v>
      </c>
      <c r="Q28" s="105">
        <v>8600</v>
      </c>
      <c r="R28" s="105">
        <v>2600</v>
      </c>
      <c r="S28" s="105">
        <v>11200</v>
      </c>
      <c r="T28" s="105">
        <v>0</v>
      </c>
      <c r="U28" s="105">
        <v>0</v>
      </c>
      <c r="V28" s="105">
        <v>0</v>
      </c>
      <c r="W28" s="105">
        <v>41837.800000000003</v>
      </c>
      <c r="X28" s="105">
        <v>11200</v>
      </c>
      <c r="Y28" s="106">
        <v>3.73551785714286</v>
      </c>
    </row>
    <row r="29" spans="1:25" x14ac:dyDescent="0.25">
      <c r="A29" s="102" t="s">
        <v>42</v>
      </c>
      <c r="B29" s="102" t="s">
        <v>176</v>
      </c>
      <c r="C29" s="102" t="s">
        <v>177</v>
      </c>
      <c r="D29" s="109">
        <v>1</v>
      </c>
      <c r="E29" s="106">
        <v>0</v>
      </c>
      <c r="F29" s="106">
        <v>0</v>
      </c>
      <c r="G29" s="106">
        <v>0</v>
      </c>
      <c r="H29" s="106">
        <v>3070.91</v>
      </c>
      <c r="I29" s="106">
        <v>0</v>
      </c>
      <c r="J29" s="106">
        <v>0</v>
      </c>
      <c r="K29" s="106">
        <v>0</v>
      </c>
      <c r="L29" s="106">
        <v>0</v>
      </c>
      <c r="M29" s="105">
        <v>0</v>
      </c>
      <c r="N29" s="105">
        <v>0</v>
      </c>
      <c r="O29" s="105">
        <v>46332.87</v>
      </c>
      <c r="P29" s="105">
        <v>46332.87</v>
      </c>
      <c r="Q29" s="105">
        <v>5000</v>
      </c>
      <c r="R29" s="105">
        <v>0</v>
      </c>
      <c r="S29" s="105">
        <v>5000</v>
      </c>
      <c r="T29" s="105">
        <v>0</v>
      </c>
      <c r="U29" s="105">
        <v>0</v>
      </c>
      <c r="V29" s="105">
        <v>0</v>
      </c>
      <c r="W29" s="105">
        <v>46332.87</v>
      </c>
      <c r="X29" s="105">
        <v>5000</v>
      </c>
      <c r="Y29" s="106">
        <v>9.2665740000000003</v>
      </c>
    </row>
    <row r="30" spans="1:25" x14ac:dyDescent="0.25">
      <c r="A30" s="102" t="s">
        <v>44</v>
      </c>
      <c r="B30" s="102" t="s">
        <v>174</v>
      </c>
      <c r="C30" s="102" t="s">
        <v>175</v>
      </c>
      <c r="D30" s="109">
        <v>2</v>
      </c>
      <c r="E30" s="106">
        <v>0</v>
      </c>
      <c r="F30" s="106">
        <v>0</v>
      </c>
      <c r="G30" s="106">
        <v>0</v>
      </c>
      <c r="H30" s="106">
        <v>0</v>
      </c>
      <c r="I30" s="106">
        <v>3102.18</v>
      </c>
      <c r="J30" s="106">
        <v>0</v>
      </c>
      <c r="K30" s="106">
        <v>0</v>
      </c>
      <c r="L30" s="106">
        <v>0</v>
      </c>
      <c r="M30" s="105">
        <v>0</v>
      </c>
      <c r="N30" s="105">
        <v>0</v>
      </c>
      <c r="O30" s="105">
        <v>1862310.23</v>
      </c>
      <c r="P30" s="105">
        <v>1862310.23</v>
      </c>
      <c r="Q30" s="105">
        <v>18750</v>
      </c>
      <c r="R30" s="105">
        <v>794.3</v>
      </c>
      <c r="S30" s="105">
        <v>19544.3</v>
      </c>
      <c r="T30" s="105">
        <v>0</v>
      </c>
      <c r="U30" s="105">
        <v>0</v>
      </c>
      <c r="V30" s="105">
        <v>0</v>
      </c>
      <c r="W30" s="105">
        <v>1862310.23</v>
      </c>
      <c r="X30" s="105">
        <v>19544.3</v>
      </c>
      <c r="Y30" s="106">
        <v>95.286617069938501</v>
      </c>
    </row>
    <row r="31" spans="1:25" x14ac:dyDescent="0.25">
      <c r="A31" s="102" t="s">
        <v>40</v>
      </c>
      <c r="B31" s="102" t="s">
        <v>219</v>
      </c>
      <c r="C31" s="102" t="s">
        <v>220</v>
      </c>
      <c r="D31" s="109">
        <v>252</v>
      </c>
      <c r="E31" s="106">
        <v>126.61199999999999</v>
      </c>
      <c r="F31" s="106">
        <v>2.4009999999999998</v>
      </c>
      <c r="G31" s="106">
        <v>4.0199999999999996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5">
        <v>0</v>
      </c>
      <c r="N31" s="105">
        <v>4387.07</v>
      </c>
      <c r="O31" s="105">
        <v>0</v>
      </c>
      <c r="P31" s="105">
        <v>4387.07</v>
      </c>
      <c r="Q31" s="105">
        <v>8076.69</v>
      </c>
      <c r="R31" s="105">
        <v>8600.2800000000007</v>
      </c>
      <c r="S31" s="105">
        <v>16676.97</v>
      </c>
      <c r="T31" s="105">
        <v>0</v>
      </c>
      <c r="U31" s="105">
        <v>-10.25</v>
      </c>
      <c r="V31" s="105">
        <v>-10.25</v>
      </c>
      <c r="W31" s="105">
        <v>4387.07</v>
      </c>
      <c r="X31" s="105">
        <v>16687.22</v>
      </c>
      <c r="Y31" s="106">
        <v>0.26289999173019801</v>
      </c>
    </row>
    <row r="32" spans="1:25" x14ac:dyDescent="0.25">
      <c r="A32" s="102" t="s">
        <v>40</v>
      </c>
      <c r="B32" s="102" t="s">
        <v>219</v>
      </c>
      <c r="C32" s="102" t="s">
        <v>221</v>
      </c>
      <c r="D32" s="109">
        <v>41</v>
      </c>
      <c r="E32" s="106">
        <v>0</v>
      </c>
      <c r="F32" s="106">
        <v>0.17100000000000001</v>
      </c>
      <c r="G32" s="106">
        <v>0.28599999999999998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5">
        <v>0</v>
      </c>
      <c r="N32" s="105">
        <v>307.63</v>
      </c>
      <c r="O32" s="105">
        <v>0</v>
      </c>
      <c r="P32" s="105">
        <v>307.63</v>
      </c>
      <c r="Q32" s="105">
        <v>976.63</v>
      </c>
      <c r="R32" s="105">
        <v>5168.17</v>
      </c>
      <c r="S32" s="105">
        <v>6144.8</v>
      </c>
      <c r="T32" s="105">
        <v>0</v>
      </c>
      <c r="U32" s="105">
        <v>0</v>
      </c>
      <c r="V32" s="105">
        <v>0</v>
      </c>
      <c r="W32" s="105">
        <v>307.63</v>
      </c>
      <c r="X32" s="105">
        <v>6144.8</v>
      </c>
      <c r="Y32" s="106">
        <v>5.0063468298398701E-2</v>
      </c>
    </row>
    <row r="33" spans="1:25" x14ac:dyDescent="0.25">
      <c r="A33" s="102" t="s">
        <v>40</v>
      </c>
      <c r="B33" s="102" t="s">
        <v>219</v>
      </c>
      <c r="C33" s="102" t="s">
        <v>222</v>
      </c>
      <c r="D33" s="109">
        <v>44</v>
      </c>
      <c r="E33" s="106">
        <v>0</v>
      </c>
      <c r="F33" s="106">
        <v>0.84599999999999997</v>
      </c>
      <c r="G33" s="106">
        <v>1.4159999999999999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5">
        <v>0</v>
      </c>
      <c r="N33" s="105">
        <v>1522.96</v>
      </c>
      <c r="O33" s="105">
        <v>0</v>
      </c>
      <c r="P33" s="105">
        <v>1522.96</v>
      </c>
      <c r="Q33" s="105">
        <v>2570.9699999999998</v>
      </c>
      <c r="R33" s="105">
        <v>2489.0300000000002</v>
      </c>
      <c r="S33" s="105">
        <v>5060</v>
      </c>
      <c r="T33" s="105">
        <v>0</v>
      </c>
      <c r="U33" s="105">
        <v>0</v>
      </c>
      <c r="V33" s="105">
        <v>0</v>
      </c>
      <c r="W33" s="105">
        <v>1522.96</v>
      </c>
      <c r="X33" s="105">
        <v>5060</v>
      </c>
      <c r="Y33" s="106">
        <v>0.30098023715415001</v>
      </c>
    </row>
    <row r="34" spans="1:25" x14ac:dyDescent="0.25">
      <c r="A34" s="102" t="s">
        <v>40</v>
      </c>
      <c r="B34" s="102" t="s">
        <v>219</v>
      </c>
      <c r="C34" s="102" t="s">
        <v>224</v>
      </c>
      <c r="D34" s="109">
        <v>294</v>
      </c>
      <c r="E34" s="106">
        <v>245767.035</v>
      </c>
      <c r="F34" s="106">
        <v>44.314999999999998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5">
        <v>0</v>
      </c>
      <c r="N34" s="105">
        <v>232673.75</v>
      </c>
      <c r="O34" s="105">
        <v>0</v>
      </c>
      <c r="P34" s="105">
        <v>232673.75</v>
      </c>
      <c r="Q34" s="105">
        <v>28060</v>
      </c>
      <c r="R34" s="105">
        <v>32615.64</v>
      </c>
      <c r="S34" s="105">
        <v>60675.64</v>
      </c>
      <c r="T34" s="105">
        <v>0</v>
      </c>
      <c r="U34" s="105">
        <v>0</v>
      </c>
      <c r="V34" s="105">
        <v>0</v>
      </c>
      <c r="W34" s="105">
        <v>232673.75</v>
      </c>
      <c r="X34" s="105">
        <v>60675.64</v>
      </c>
      <c r="Y34" s="106">
        <v>3.83471439279421</v>
      </c>
    </row>
    <row r="35" spans="1:25" x14ac:dyDescent="0.25">
      <c r="A35" s="102" t="s">
        <v>40</v>
      </c>
      <c r="B35" s="102" t="s">
        <v>219</v>
      </c>
      <c r="C35" s="102" t="s">
        <v>225</v>
      </c>
      <c r="D35" s="109">
        <v>87</v>
      </c>
      <c r="E35" s="106">
        <v>91492.581000000006</v>
      </c>
      <c r="F35" s="106">
        <v>16.609000000000002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5">
        <v>0</v>
      </c>
      <c r="N35" s="105">
        <v>86769.63</v>
      </c>
      <c r="O35" s="105">
        <v>0</v>
      </c>
      <c r="P35" s="105">
        <v>86769.63</v>
      </c>
      <c r="Q35" s="105">
        <v>6614.63</v>
      </c>
      <c r="R35" s="105">
        <v>6192.64</v>
      </c>
      <c r="S35" s="105">
        <v>12807.27</v>
      </c>
      <c r="T35" s="105">
        <v>0</v>
      </c>
      <c r="U35" s="105">
        <v>0</v>
      </c>
      <c r="V35" s="105">
        <v>0</v>
      </c>
      <c r="W35" s="105">
        <v>86769.63</v>
      </c>
      <c r="X35" s="105">
        <v>12807.27</v>
      </c>
      <c r="Y35" s="106">
        <v>6.7750293388052301</v>
      </c>
    </row>
    <row r="36" spans="1:25" x14ac:dyDescent="0.25">
      <c r="A36" s="102" t="s">
        <v>40</v>
      </c>
      <c r="B36" s="102" t="s">
        <v>219</v>
      </c>
      <c r="C36" s="102" t="s">
        <v>226</v>
      </c>
      <c r="D36" s="109">
        <v>19</v>
      </c>
      <c r="E36" s="106">
        <v>18715.740000000002</v>
      </c>
      <c r="F36" s="106">
        <v>3.3330000000000002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5">
        <v>0</v>
      </c>
      <c r="N36" s="105">
        <v>17661.71</v>
      </c>
      <c r="O36" s="105">
        <v>0</v>
      </c>
      <c r="P36" s="105">
        <v>17661.71</v>
      </c>
      <c r="Q36" s="105">
        <v>1950</v>
      </c>
      <c r="R36" s="105">
        <v>2308.6</v>
      </c>
      <c r="S36" s="105">
        <v>4258.6000000000004</v>
      </c>
      <c r="T36" s="105">
        <v>0</v>
      </c>
      <c r="U36" s="105">
        <v>0</v>
      </c>
      <c r="V36" s="105">
        <v>0</v>
      </c>
      <c r="W36" s="105">
        <v>17661.71</v>
      </c>
      <c r="X36" s="105">
        <v>4258.6000000000004</v>
      </c>
      <c r="Y36" s="106">
        <v>4.1473042784013501</v>
      </c>
    </row>
    <row r="37" spans="1:25" x14ac:dyDescent="0.25">
      <c r="A37" s="102" t="s">
        <v>40</v>
      </c>
      <c r="B37" s="102" t="s">
        <v>219</v>
      </c>
      <c r="C37" s="102" t="s">
        <v>227</v>
      </c>
      <c r="D37" s="109">
        <v>18</v>
      </c>
      <c r="E37" s="106">
        <v>1150.9359999999999</v>
      </c>
      <c r="F37" s="106">
        <v>0.51300000000000001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5">
        <v>0</v>
      </c>
      <c r="N37" s="105">
        <v>1570.09</v>
      </c>
      <c r="O37" s="105">
        <v>0</v>
      </c>
      <c r="P37" s="105">
        <v>1570.09</v>
      </c>
      <c r="Q37" s="105">
        <v>540</v>
      </c>
      <c r="R37" s="105">
        <v>516.24</v>
      </c>
      <c r="S37" s="105">
        <v>1056.24</v>
      </c>
      <c r="T37" s="105">
        <v>0</v>
      </c>
      <c r="U37" s="105">
        <v>-310.25</v>
      </c>
      <c r="V37" s="105">
        <v>-310.25</v>
      </c>
      <c r="W37" s="105">
        <v>1570.09</v>
      </c>
      <c r="X37" s="105">
        <v>1366.49</v>
      </c>
      <c r="Y37" s="106">
        <v>1.1489948700685699</v>
      </c>
    </row>
    <row r="38" spans="1:25" x14ac:dyDescent="0.25">
      <c r="A38" s="102" t="s">
        <v>40</v>
      </c>
      <c r="B38" s="102" t="s">
        <v>219</v>
      </c>
      <c r="C38" s="102" t="s">
        <v>228</v>
      </c>
      <c r="D38" s="109">
        <v>318</v>
      </c>
      <c r="E38" s="106">
        <v>85245.784</v>
      </c>
      <c r="F38" s="106">
        <v>9.2140000000000004</v>
      </c>
      <c r="G38" s="106">
        <v>13.824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5">
        <v>0</v>
      </c>
      <c r="N38" s="105">
        <v>81728.36</v>
      </c>
      <c r="O38" s="105">
        <v>0</v>
      </c>
      <c r="P38" s="105">
        <v>81728.36</v>
      </c>
      <c r="Q38" s="105">
        <v>11464.07</v>
      </c>
      <c r="R38" s="105">
        <v>9163.5300000000007</v>
      </c>
      <c r="S38" s="105">
        <v>20627.599999999999</v>
      </c>
      <c r="T38" s="105">
        <v>0</v>
      </c>
      <c r="U38" s="105">
        <v>-8792.6</v>
      </c>
      <c r="V38" s="105">
        <v>-8792.6</v>
      </c>
      <c r="W38" s="105">
        <v>81728.36</v>
      </c>
      <c r="X38" s="105">
        <v>29420.2</v>
      </c>
      <c r="Y38" s="106">
        <v>2.7779675189155801</v>
      </c>
    </row>
    <row r="39" spans="1:25" x14ac:dyDescent="0.25">
      <c r="A39" s="102" t="s">
        <v>40</v>
      </c>
      <c r="B39" s="102" t="s">
        <v>219</v>
      </c>
      <c r="C39" s="102" t="s">
        <v>229</v>
      </c>
      <c r="D39" s="109">
        <v>5</v>
      </c>
      <c r="E39" s="106">
        <v>10626.833000000001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5">
        <v>0</v>
      </c>
      <c r="N39" s="105">
        <v>6601.99</v>
      </c>
      <c r="O39" s="105">
        <v>0</v>
      </c>
      <c r="P39" s="105">
        <v>6601.99</v>
      </c>
      <c r="Q39" s="105">
        <v>875</v>
      </c>
      <c r="R39" s="105">
        <v>1539.4</v>
      </c>
      <c r="S39" s="105">
        <v>2414.4</v>
      </c>
      <c r="T39" s="105">
        <v>0</v>
      </c>
      <c r="U39" s="105">
        <v>0</v>
      </c>
      <c r="V39" s="105">
        <v>0</v>
      </c>
      <c r="W39" s="105">
        <v>6601.99</v>
      </c>
      <c r="X39" s="105">
        <v>2414.4</v>
      </c>
      <c r="Y39" s="106">
        <v>2.7344226308813799</v>
      </c>
    </row>
    <row r="40" spans="1:25" x14ac:dyDescent="0.25">
      <c r="A40" s="102" t="s">
        <v>40</v>
      </c>
      <c r="B40" s="102" t="s">
        <v>219</v>
      </c>
      <c r="C40" s="102" t="s">
        <v>230</v>
      </c>
      <c r="D40" s="109">
        <v>78</v>
      </c>
      <c r="E40" s="106">
        <v>60743.661</v>
      </c>
      <c r="F40" s="106">
        <v>12.162000000000001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5">
        <v>0</v>
      </c>
      <c r="N40" s="105">
        <v>59148.79</v>
      </c>
      <c r="O40" s="105">
        <v>0</v>
      </c>
      <c r="P40" s="105">
        <v>59148.79</v>
      </c>
      <c r="Q40" s="105">
        <v>7867.04</v>
      </c>
      <c r="R40" s="105">
        <v>10094.799999999999</v>
      </c>
      <c r="S40" s="105">
        <v>17961.84</v>
      </c>
      <c r="T40" s="105">
        <v>0</v>
      </c>
      <c r="U40" s="105">
        <v>0</v>
      </c>
      <c r="V40" s="105">
        <v>0</v>
      </c>
      <c r="W40" s="105">
        <v>59148.79</v>
      </c>
      <c r="X40" s="105">
        <v>17961.84</v>
      </c>
      <c r="Y40" s="106">
        <v>3.29302510210535</v>
      </c>
    </row>
    <row r="41" spans="1:25" x14ac:dyDescent="0.25">
      <c r="A41" s="102" t="s">
        <v>40</v>
      </c>
      <c r="B41" s="102" t="s">
        <v>219</v>
      </c>
      <c r="C41" s="102" t="s">
        <v>231</v>
      </c>
      <c r="D41" s="109">
        <v>13</v>
      </c>
      <c r="E41" s="106">
        <v>4238.7179999999998</v>
      </c>
      <c r="F41" s="106">
        <v>0.64900000000000002</v>
      </c>
      <c r="G41" s="106">
        <v>0.89800000000000002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5">
        <v>0</v>
      </c>
      <c r="N41" s="105">
        <v>4428.7299999999996</v>
      </c>
      <c r="O41" s="105">
        <v>0</v>
      </c>
      <c r="P41" s="105">
        <v>4428.7299999999996</v>
      </c>
      <c r="Q41" s="105">
        <v>520</v>
      </c>
      <c r="R41" s="105">
        <v>513.02</v>
      </c>
      <c r="S41" s="105">
        <v>1033.02</v>
      </c>
      <c r="T41" s="105">
        <v>0</v>
      </c>
      <c r="U41" s="105">
        <v>0</v>
      </c>
      <c r="V41" s="105">
        <v>0</v>
      </c>
      <c r="W41" s="105">
        <v>4428.7299999999996</v>
      </c>
      <c r="X41" s="105">
        <v>1033.02</v>
      </c>
      <c r="Y41" s="106">
        <v>4.2871677218253303</v>
      </c>
    </row>
    <row r="42" spans="1:25" x14ac:dyDescent="0.25">
      <c r="A42" s="102" t="s">
        <v>40</v>
      </c>
      <c r="B42" s="102" t="s">
        <v>219</v>
      </c>
      <c r="C42" s="102" t="s">
        <v>232</v>
      </c>
      <c r="D42" s="109">
        <v>52</v>
      </c>
      <c r="E42" s="106">
        <v>7441.99</v>
      </c>
      <c r="F42" s="106">
        <v>0</v>
      </c>
      <c r="G42" s="106">
        <v>2.2679999999999998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5">
        <v>0</v>
      </c>
      <c r="N42" s="105">
        <v>6162.42</v>
      </c>
      <c r="O42" s="105">
        <v>0</v>
      </c>
      <c r="P42" s="105">
        <v>6162.42</v>
      </c>
      <c r="Q42" s="105">
        <v>3120</v>
      </c>
      <c r="R42" s="105">
        <v>1573</v>
      </c>
      <c r="S42" s="105">
        <v>4693</v>
      </c>
      <c r="T42" s="105">
        <v>0</v>
      </c>
      <c r="U42" s="105">
        <v>0</v>
      </c>
      <c r="V42" s="105">
        <v>0</v>
      </c>
      <c r="W42" s="105">
        <v>6162.42</v>
      </c>
      <c r="X42" s="105">
        <v>4693</v>
      </c>
      <c r="Y42" s="106">
        <v>1.3131088855742601</v>
      </c>
    </row>
    <row r="43" spans="1:25" x14ac:dyDescent="0.25">
      <c r="A43" s="102" t="s">
        <v>40</v>
      </c>
      <c r="B43" s="102" t="s">
        <v>219</v>
      </c>
      <c r="C43" s="102" t="s">
        <v>233</v>
      </c>
      <c r="D43" s="109">
        <v>1845</v>
      </c>
      <c r="E43" s="106">
        <v>418107.45400000003</v>
      </c>
      <c r="F43" s="106">
        <v>59.658000000000001</v>
      </c>
      <c r="G43" s="106">
        <v>89.507000000000005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5">
        <v>0</v>
      </c>
      <c r="N43" s="105">
        <v>435217.6</v>
      </c>
      <c r="O43" s="105">
        <v>0</v>
      </c>
      <c r="P43" s="105">
        <v>435217.6</v>
      </c>
      <c r="Q43" s="105">
        <v>109720.73</v>
      </c>
      <c r="R43" s="105">
        <v>88766.91</v>
      </c>
      <c r="S43" s="105">
        <v>198487.64</v>
      </c>
      <c r="T43" s="105">
        <v>0</v>
      </c>
      <c r="U43" s="105">
        <v>-83781</v>
      </c>
      <c r="V43" s="105">
        <v>-83781</v>
      </c>
      <c r="W43" s="105">
        <v>435217.6</v>
      </c>
      <c r="X43" s="105">
        <v>282268.64</v>
      </c>
      <c r="Y43" s="106">
        <v>1.54185601347709</v>
      </c>
    </row>
    <row r="44" spans="1:25" x14ac:dyDescent="0.25">
      <c r="A44" s="102" t="s">
        <v>40</v>
      </c>
      <c r="B44" s="102" t="s">
        <v>219</v>
      </c>
      <c r="C44" s="102" t="s">
        <v>234</v>
      </c>
      <c r="D44" s="109">
        <v>715</v>
      </c>
      <c r="E44" s="106">
        <v>147794.639</v>
      </c>
      <c r="F44" s="106">
        <v>22.914999999999999</v>
      </c>
      <c r="G44" s="106">
        <v>34.380000000000003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5">
        <v>0</v>
      </c>
      <c r="N44" s="105">
        <v>158182.62</v>
      </c>
      <c r="O44" s="105">
        <v>0</v>
      </c>
      <c r="P44" s="105">
        <v>158182.62</v>
      </c>
      <c r="Q44" s="105">
        <v>31293</v>
      </c>
      <c r="R44" s="105">
        <v>43268.71</v>
      </c>
      <c r="S44" s="105">
        <v>74561.710000000006</v>
      </c>
      <c r="T44" s="105">
        <v>0</v>
      </c>
      <c r="U44" s="105">
        <v>-24950.34</v>
      </c>
      <c r="V44" s="105">
        <v>-24950.34</v>
      </c>
      <c r="W44" s="105">
        <v>158182.62</v>
      </c>
      <c r="X44" s="105">
        <v>99512.05</v>
      </c>
      <c r="Y44" s="106">
        <v>1.5895825681412501</v>
      </c>
    </row>
    <row r="45" spans="1:25" x14ac:dyDescent="0.25">
      <c r="A45" s="102" t="s">
        <v>40</v>
      </c>
      <c r="B45" s="102" t="s">
        <v>219</v>
      </c>
      <c r="C45" s="102" t="s">
        <v>235</v>
      </c>
      <c r="D45" s="109">
        <v>595</v>
      </c>
      <c r="E45" s="106">
        <v>563290.01599999995</v>
      </c>
      <c r="F45" s="106">
        <v>58.140999999999998</v>
      </c>
      <c r="G45" s="106">
        <v>84.180999999999997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5">
        <v>0</v>
      </c>
      <c r="N45" s="105">
        <v>531464.4</v>
      </c>
      <c r="O45" s="105">
        <v>0</v>
      </c>
      <c r="P45" s="105">
        <v>531464.4</v>
      </c>
      <c r="Q45" s="105">
        <v>102729.57</v>
      </c>
      <c r="R45" s="105">
        <v>107375.51</v>
      </c>
      <c r="S45" s="105">
        <v>210105.08</v>
      </c>
      <c r="T45" s="105">
        <v>0</v>
      </c>
      <c r="U45" s="105">
        <v>-100461.27</v>
      </c>
      <c r="V45" s="105">
        <v>-100461.27</v>
      </c>
      <c r="W45" s="105">
        <v>531464.4</v>
      </c>
      <c r="X45" s="105">
        <v>310566.34999999998</v>
      </c>
      <c r="Y45" s="106">
        <v>1.7112749014824</v>
      </c>
    </row>
    <row r="46" spans="1:25" x14ac:dyDescent="0.25">
      <c r="A46" s="102" t="s">
        <v>40</v>
      </c>
      <c r="B46" s="102" t="s">
        <v>219</v>
      </c>
      <c r="C46" s="102" t="s">
        <v>236</v>
      </c>
      <c r="D46" s="109">
        <v>9</v>
      </c>
      <c r="E46" s="106">
        <v>10111.288</v>
      </c>
      <c r="F46" s="106">
        <v>0.51300000000000001</v>
      </c>
      <c r="G46" s="106">
        <v>0.74299999999999999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5">
        <v>0</v>
      </c>
      <c r="N46" s="105">
        <v>8299.8700000000008</v>
      </c>
      <c r="O46" s="105">
        <v>0</v>
      </c>
      <c r="P46" s="105">
        <v>8299.8700000000008</v>
      </c>
      <c r="Q46" s="105">
        <v>900</v>
      </c>
      <c r="R46" s="105">
        <v>1009.67</v>
      </c>
      <c r="S46" s="105">
        <v>1909.67</v>
      </c>
      <c r="T46" s="105">
        <v>0</v>
      </c>
      <c r="U46" s="105">
        <v>-1756.32</v>
      </c>
      <c r="V46" s="105">
        <v>-1756.32</v>
      </c>
      <c r="W46" s="105">
        <v>8299.8700000000008</v>
      </c>
      <c r="X46" s="105">
        <v>3665.99</v>
      </c>
      <c r="Y46" s="106">
        <v>2.26401872345533</v>
      </c>
    </row>
    <row r="47" spans="1:25" x14ac:dyDescent="0.25">
      <c r="A47" s="102" t="s">
        <v>40</v>
      </c>
      <c r="B47" s="102" t="s">
        <v>219</v>
      </c>
      <c r="C47" s="102" t="s">
        <v>237</v>
      </c>
      <c r="D47" s="109">
        <v>785</v>
      </c>
      <c r="E47" s="106">
        <v>258601.511</v>
      </c>
      <c r="F47" s="106">
        <v>33.347999999999999</v>
      </c>
      <c r="G47" s="106">
        <v>50.031999999999996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5">
        <v>0</v>
      </c>
      <c r="N47" s="105">
        <v>260749.64</v>
      </c>
      <c r="O47" s="105">
        <v>0</v>
      </c>
      <c r="P47" s="105">
        <v>260749.64</v>
      </c>
      <c r="Q47" s="105">
        <v>45858.94</v>
      </c>
      <c r="R47" s="105">
        <v>58186.54</v>
      </c>
      <c r="S47" s="105">
        <v>104045.48</v>
      </c>
      <c r="T47" s="105">
        <v>0</v>
      </c>
      <c r="U47" s="105">
        <v>-61233.8</v>
      </c>
      <c r="V47" s="105">
        <v>-61233.8</v>
      </c>
      <c r="W47" s="105">
        <v>260749.64</v>
      </c>
      <c r="X47" s="105">
        <v>165279.28</v>
      </c>
      <c r="Y47" s="106">
        <v>1.57763054146896</v>
      </c>
    </row>
    <row r="48" spans="1:25" x14ac:dyDescent="0.25">
      <c r="A48" s="102" t="s">
        <v>40</v>
      </c>
      <c r="B48" s="102" t="s">
        <v>219</v>
      </c>
      <c r="C48" s="102" t="s">
        <v>238</v>
      </c>
      <c r="D48" s="109">
        <v>28</v>
      </c>
      <c r="E48" s="106">
        <v>5994.9660000000003</v>
      </c>
      <c r="F48" s="106">
        <v>1.181</v>
      </c>
      <c r="G48" s="106">
        <v>1.7709999999999999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5">
        <v>0</v>
      </c>
      <c r="N48" s="105">
        <v>7013.48</v>
      </c>
      <c r="O48" s="105">
        <v>0</v>
      </c>
      <c r="P48" s="105">
        <v>7013.48</v>
      </c>
      <c r="Q48" s="105">
        <v>1440</v>
      </c>
      <c r="R48" s="105">
        <v>1367.5</v>
      </c>
      <c r="S48" s="105">
        <v>2807.5</v>
      </c>
      <c r="T48" s="105">
        <v>0</v>
      </c>
      <c r="U48" s="105">
        <v>-1069.48</v>
      </c>
      <c r="V48" s="105">
        <v>-1069.48</v>
      </c>
      <c r="W48" s="105">
        <v>7013.48</v>
      </c>
      <c r="X48" s="105">
        <v>3876.98</v>
      </c>
      <c r="Y48" s="106">
        <v>1.80900597888047</v>
      </c>
    </row>
    <row r="49" spans="1:25" x14ac:dyDescent="0.25">
      <c r="A49" s="102" t="s">
        <v>50</v>
      </c>
      <c r="B49" s="102" t="s">
        <v>151</v>
      </c>
      <c r="C49" s="102" t="s">
        <v>152</v>
      </c>
      <c r="D49" s="109">
        <v>772</v>
      </c>
      <c r="E49" s="106">
        <v>67936</v>
      </c>
      <c r="F49" s="106">
        <v>10.491</v>
      </c>
      <c r="G49" s="106">
        <v>15.529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5">
        <v>0</v>
      </c>
      <c r="N49" s="105">
        <v>93169.7</v>
      </c>
      <c r="O49" s="105">
        <v>0</v>
      </c>
      <c r="P49" s="105">
        <v>93169.7</v>
      </c>
      <c r="Q49" s="105">
        <v>6176</v>
      </c>
      <c r="R49" s="105">
        <v>10190.4</v>
      </c>
      <c r="S49" s="105">
        <v>16366.4</v>
      </c>
      <c r="T49" s="105">
        <v>0</v>
      </c>
      <c r="U49" s="105">
        <v>-23351.89</v>
      </c>
      <c r="V49" s="105">
        <v>-23351.89</v>
      </c>
      <c r="W49" s="105">
        <v>93169.7</v>
      </c>
      <c r="X49" s="105">
        <v>39718.29</v>
      </c>
      <c r="Y49" s="107">
        <v>2.34576312323617</v>
      </c>
    </row>
    <row r="50" spans="1:25" x14ac:dyDescent="0.25">
      <c r="A50" s="102" t="s">
        <v>50</v>
      </c>
      <c r="B50" s="102" t="s">
        <v>151</v>
      </c>
      <c r="C50" s="102" t="s">
        <v>153</v>
      </c>
      <c r="D50" s="109">
        <v>2588</v>
      </c>
      <c r="E50" s="106">
        <v>455488</v>
      </c>
      <c r="F50" s="106">
        <v>70.340999999999994</v>
      </c>
      <c r="G50" s="106">
        <v>104.116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5">
        <v>0</v>
      </c>
      <c r="N50" s="105">
        <v>624670.5</v>
      </c>
      <c r="O50" s="105">
        <v>0</v>
      </c>
      <c r="P50" s="105">
        <v>624670.5</v>
      </c>
      <c r="Q50" s="105">
        <v>20704</v>
      </c>
      <c r="R50" s="105">
        <v>176009.88</v>
      </c>
      <c r="S50" s="105">
        <v>196713.88</v>
      </c>
      <c r="T50" s="105">
        <v>0</v>
      </c>
      <c r="U50" s="105">
        <v>-156446.28</v>
      </c>
      <c r="V50" s="105">
        <v>-156446.28</v>
      </c>
      <c r="W50" s="105">
        <v>624670.5</v>
      </c>
      <c r="X50" s="105">
        <v>353160.16</v>
      </c>
      <c r="Y50" s="106">
        <v>1.7688022907227099</v>
      </c>
    </row>
    <row r="51" spans="1:25" x14ac:dyDescent="0.25">
      <c r="A51" s="102" t="s">
        <v>50</v>
      </c>
      <c r="B51" s="102" t="s">
        <v>151</v>
      </c>
      <c r="C51" s="102" t="s">
        <v>154</v>
      </c>
      <c r="D51" s="109">
        <v>63</v>
      </c>
      <c r="E51" s="106">
        <v>45486</v>
      </c>
      <c r="F51" s="106">
        <v>5.3079999999999998</v>
      </c>
      <c r="G51" s="106">
        <v>7.6849999999999996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05">
        <v>0</v>
      </c>
      <c r="N51" s="105">
        <v>43907.69</v>
      </c>
      <c r="O51" s="105">
        <v>0</v>
      </c>
      <c r="P51" s="105">
        <v>43907.69</v>
      </c>
      <c r="Q51" s="105">
        <v>4580</v>
      </c>
      <c r="R51" s="105">
        <v>1290.5</v>
      </c>
      <c r="S51" s="105">
        <v>5870.5</v>
      </c>
      <c r="T51" s="105">
        <v>0</v>
      </c>
      <c r="U51" s="105">
        <v>-8210.76</v>
      </c>
      <c r="V51" s="105">
        <v>-8210.76</v>
      </c>
      <c r="W51" s="105">
        <v>43907.69</v>
      </c>
      <c r="X51" s="105">
        <v>14081.26</v>
      </c>
      <c r="Y51" s="106">
        <v>3.1181648517249201</v>
      </c>
    </row>
    <row r="52" spans="1:25" x14ac:dyDescent="0.25">
      <c r="A52" s="102" t="s">
        <v>50</v>
      </c>
      <c r="B52" s="102" t="s">
        <v>151</v>
      </c>
      <c r="C52" s="102" t="s">
        <v>155</v>
      </c>
      <c r="D52" s="109">
        <v>114</v>
      </c>
      <c r="E52" s="106">
        <v>144324</v>
      </c>
      <c r="F52" s="106">
        <v>16.835000000000001</v>
      </c>
      <c r="G52" s="106">
        <v>24.375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5">
        <v>0</v>
      </c>
      <c r="N52" s="105">
        <v>139298.37</v>
      </c>
      <c r="O52" s="105">
        <v>0</v>
      </c>
      <c r="P52" s="105">
        <v>139298.37</v>
      </c>
      <c r="Q52" s="105">
        <v>11580</v>
      </c>
      <c r="R52" s="105">
        <v>8993.58</v>
      </c>
      <c r="S52" s="105">
        <v>20573.580000000002</v>
      </c>
      <c r="T52" s="105">
        <v>0</v>
      </c>
      <c r="U52" s="105">
        <v>-26021</v>
      </c>
      <c r="V52" s="105">
        <v>-26021</v>
      </c>
      <c r="W52" s="105">
        <v>139298.37</v>
      </c>
      <c r="X52" s="105">
        <v>46594.58</v>
      </c>
      <c r="Y52" s="106">
        <v>2.9895831231872898</v>
      </c>
    </row>
    <row r="53" spans="1:25" x14ac:dyDescent="0.25">
      <c r="A53" s="102" t="s">
        <v>50</v>
      </c>
      <c r="B53" s="102" t="s">
        <v>151</v>
      </c>
      <c r="C53" s="102" t="s">
        <v>156</v>
      </c>
      <c r="D53" s="109">
        <v>17</v>
      </c>
      <c r="E53" s="106">
        <v>15572</v>
      </c>
      <c r="F53" s="106">
        <v>1.8169999999999999</v>
      </c>
      <c r="G53" s="106">
        <v>2.6309999999999998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5">
        <v>0</v>
      </c>
      <c r="N53" s="105">
        <v>15031.8</v>
      </c>
      <c r="O53" s="105">
        <v>0</v>
      </c>
      <c r="P53" s="105">
        <v>15031.8</v>
      </c>
      <c r="Q53" s="105">
        <v>595</v>
      </c>
      <c r="R53" s="105">
        <v>733.55</v>
      </c>
      <c r="S53" s="105">
        <v>1328.55</v>
      </c>
      <c r="T53" s="105">
        <v>0</v>
      </c>
      <c r="U53" s="105">
        <v>-3179.61</v>
      </c>
      <c r="V53" s="105">
        <v>-3179.61</v>
      </c>
      <c r="W53" s="105">
        <v>15031.8</v>
      </c>
      <c r="X53" s="105">
        <v>4508.16</v>
      </c>
      <c r="Y53" s="106">
        <v>3.3343537052810901</v>
      </c>
    </row>
    <row r="54" spans="1:25" x14ac:dyDescent="0.25">
      <c r="A54" s="102" t="s">
        <v>50</v>
      </c>
      <c r="B54" s="102" t="s">
        <v>151</v>
      </c>
      <c r="C54" s="102" t="s">
        <v>202</v>
      </c>
      <c r="D54" s="109">
        <v>50</v>
      </c>
      <c r="E54" s="106">
        <v>2350</v>
      </c>
      <c r="F54" s="106">
        <v>0.36199999999999999</v>
      </c>
      <c r="G54" s="106">
        <v>0.53600000000000003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5">
        <v>0</v>
      </c>
      <c r="N54" s="105">
        <v>3221.29</v>
      </c>
      <c r="O54" s="105">
        <v>0</v>
      </c>
      <c r="P54" s="105">
        <v>3221.29</v>
      </c>
      <c r="Q54" s="105">
        <v>250</v>
      </c>
      <c r="R54" s="105">
        <v>242.5</v>
      </c>
      <c r="S54" s="105">
        <v>492.5</v>
      </c>
      <c r="T54" s="105">
        <v>0</v>
      </c>
      <c r="U54" s="105">
        <v>-814.32</v>
      </c>
      <c r="V54" s="105">
        <v>-814.32</v>
      </c>
      <c r="W54" s="105">
        <v>3221.29</v>
      </c>
      <c r="X54" s="105">
        <v>1306.82</v>
      </c>
      <c r="Y54" s="106">
        <v>2.4649837008922399</v>
      </c>
    </row>
    <row r="55" spans="1:25" x14ac:dyDescent="0.25">
      <c r="A55" s="102" t="s">
        <v>50</v>
      </c>
      <c r="B55" s="102" t="s">
        <v>151</v>
      </c>
      <c r="C55" s="102" t="s">
        <v>203</v>
      </c>
      <c r="D55" s="109">
        <v>261</v>
      </c>
      <c r="E55" s="106">
        <v>20619</v>
      </c>
      <c r="F55" s="106">
        <v>3.1920000000000002</v>
      </c>
      <c r="G55" s="106">
        <v>4.7249999999999996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5">
        <v>0</v>
      </c>
      <c r="N55" s="105">
        <v>28302.17</v>
      </c>
      <c r="O55" s="105">
        <v>0</v>
      </c>
      <c r="P55" s="105">
        <v>28302.17</v>
      </c>
      <c r="Q55" s="105">
        <v>1566</v>
      </c>
      <c r="R55" s="105">
        <v>1046.6099999999999</v>
      </c>
      <c r="S55" s="105">
        <v>2612.61</v>
      </c>
      <c r="T55" s="105">
        <v>0</v>
      </c>
      <c r="U55" s="105">
        <v>-7205.56</v>
      </c>
      <c r="V55" s="105">
        <v>-7205.56</v>
      </c>
      <c r="W55" s="105">
        <v>28302.17</v>
      </c>
      <c r="X55" s="105">
        <v>9818.17</v>
      </c>
      <c r="Y55" s="106">
        <v>2.8826318957606198</v>
      </c>
    </row>
    <row r="56" spans="1:25" x14ac:dyDescent="0.25">
      <c r="A56" s="102" t="s">
        <v>50</v>
      </c>
      <c r="B56" s="102" t="s">
        <v>151</v>
      </c>
      <c r="C56" s="102" t="s">
        <v>204</v>
      </c>
      <c r="D56" s="109">
        <v>36</v>
      </c>
      <c r="E56" s="106">
        <v>1584</v>
      </c>
      <c r="F56" s="106">
        <v>0.24399999999999999</v>
      </c>
      <c r="G56" s="106">
        <v>0.36199999999999999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5">
        <v>0</v>
      </c>
      <c r="N56" s="105">
        <v>2172.3200000000002</v>
      </c>
      <c r="O56" s="105">
        <v>0</v>
      </c>
      <c r="P56" s="105">
        <v>2172.3200000000002</v>
      </c>
      <c r="Q56" s="105">
        <v>288</v>
      </c>
      <c r="R56" s="105">
        <v>120.96</v>
      </c>
      <c r="S56" s="105">
        <v>408.96</v>
      </c>
      <c r="T56" s="105">
        <v>0</v>
      </c>
      <c r="U56" s="105">
        <v>-543.88</v>
      </c>
      <c r="V56" s="105">
        <v>-543.88</v>
      </c>
      <c r="W56" s="105">
        <v>2172.3200000000002</v>
      </c>
      <c r="X56" s="105">
        <v>952.84</v>
      </c>
      <c r="Y56" s="106">
        <v>2.2798371185088802</v>
      </c>
    </row>
    <row r="57" spans="1:25" x14ac:dyDescent="0.25">
      <c r="A57" s="102" t="s">
        <v>50</v>
      </c>
      <c r="B57" s="102" t="s">
        <v>151</v>
      </c>
      <c r="C57" s="102" t="s">
        <v>205</v>
      </c>
      <c r="D57" s="109">
        <v>130</v>
      </c>
      <c r="E57" s="106">
        <v>15990</v>
      </c>
      <c r="F57" s="106">
        <v>1.9930000000000001</v>
      </c>
      <c r="G57" s="106">
        <v>2.7709999999999999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5">
        <v>0</v>
      </c>
      <c r="N57" s="105">
        <v>6714.17</v>
      </c>
      <c r="O57" s="105">
        <v>0</v>
      </c>
      <c r="P57" s="105">
        <v>6714.17</v>
      </c>
      <c r="Q57" s="105">
        <v>455</v>
      </c>
      <c r="R57" s="105">
        <v>349.98</v>
      </c>
      <c r="S57" s="105">
        <v>804.98</v>
      </c>
      <c r="T57" s="105">
        <v>0</v>
      </c>
      <c r="U57" s="105">
        <v>-1796.38</v>
      </c>
      <c r="V57" s="105">
        <v>-1796.38</v>
      </c>
      <c r="W57" s="105">
        <v>6714.17</v>
      </c>
      <c r="X57" s="105">
        <v>2601.36</v>
      </c>
      <c r="Y57" s="106">
        <v>2.5810230033520898</v>
      </c>
    </row>
    <row r="58" spans="1:25" x14ac:dyDescent="0.25">
      <c r="A58" s="102" t="s">
        <v>50</v>
      </c>
      <c r="B58" s="102" t="s">
        <v>151</v>
      </c>
      <c r="C58" s="102" t="s">
        <v>216</v>
      </c>
      <c r="D58" s="109">
        <v>102</v>
      </c>
      <c r="E58" s="106">
        <v>49164</v>
      </c>
      <c r="F58" s="106">
        <v>8.7509999999999994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5">
        <v>0</v>
      </c>
      <c r="N58" s="105">
        <v>45926.67</v>
      </c>
      <c r="O58" s="105">
        <v>0</v>
      </c>
      <c r="P58" s="105">
        <v>45926.67</v>
      </c>
      <c r="Q58" s="105">
        <v>2120</v>
      </c>
      <c r="R58" s="105">
        <v>0</v>
      </c>
      <c r="S58" s="105">
        <v>2120</v>
      </c>
      <c r="T58" s="105">
        <v>0</v>
      </c>
      <c r="U58" s="105">
        <v>0</v>
      </c>
      <c r="V58" s="105">
        <v>0</v>
      </c>
      <c r="W58" s="105">
        <v>45926.67</v>
      </c>
      <c r="X58" s="105">
        <v>2120</v>
      </c>
      <c r="Y58" s="106">
        <v>21.6635235849057</v>
      </c>
    </row>
    <row r="59" spans="1:25" x14ac:dyDescent="0.25">
      <c r="A59" s="102" t="s">
        <v>50</v>
      </c>
      <c r="B59" s="102" t="s">
        <v>151</v>
      </c>
      <c r="C59" s="102" t="s">
        <v>217</v>
      </c>
      <c r="D59" s="109">
        <v>58</v>
      </c>
      <c r="E59" s="106">
        <v>86362</v>
      </c>
      <c r="F59" s="106">
        <v>15.381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5">
        <v>0</v>
      </c>
      <c r="N59" s="105">
        <v>80686.89</v>
      </c>
      <c r="O59" s="105">
        <v>0</v>
      </c>
      <c r="P59" s="105">
        <v>80686.89</v>
      </c>
      <c r="Q59" s="105">
        <v>3840</v>
      </c>
      <c r="R59" s="105">
        <v>610.77</v>
      </c>
      <c r="S59" s="105">
        <v>4450.7700000000004</v>
      </c>
      <c r="T59" s="105">
        <v>0</v>
      </c>
      <c r="U59" s="105">
        <v>0</v>
      </c>
      <c r="V59" s="105">
        <v>0</v>
      </c>
      <c r="W59" s="105">
        <v>80686.89</v>
      </c>
      <c r="X59" s="105">
        <v>4450.7700000000004</v>
      </c>
      <c r="Y59" s="106">
        <v>18.128748508685</v>
      </c>
    </row>
    <row r="60" spans="1:25" x14ac:dyDescent="0.25">
      <c r="A60" s="102" t="s">
        <v>50</v>
      </c>
      <c r="B60" s="102" t="s">
        <v>151</v>
      </c>
      <c r="C60" s="102" t="s">
        <v>218</v>
      </c>
      <c r="D60" s="109">
        <v>130</v>
      </c>
      <c r="E60" s="106">
        <v>134940</v>
      </c>
      <c r="F60" s="106">
        <v>24.030999999999999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5">
        <v>0</v>
      </c>
      <c r="N60" s="105">
        <v>126070.59</v>
      </c>
      <c r="O60" s="105">
        <v>0</v>
      </c>
      <c r="P60" s="105">
        <v>126070.59</v>
      </c>
      <c r="Q60" s="105">
        <v>3710</v>
      </c>
      <c r="R60" s="105">
        <v>0</v>
      </c>
      <c r="S60" s="105">
        <v>3710</v>
      </c>
      <c r="T60" s="105">
        <v>0</v>
      </c>
      <c r="U60" s="105">
        <v>0</v>
      </c>
      <c r="V60" s="105">
        <v>0</v>
      </c>
      <c r="W60" s="105">
        <v>126070.59</v>
      </c>
      <c r="X60" s="105">
        <v>3710</v>
      </c>
      <c r="Y60" s="106">
        <v>33.981291105121301</v>
      </c>
    </row>
    <row r="61" spans="1:25" x14ac:dyDescent="0.25">
      <c r="A61" s="102" t="s">
        <v>50</v>
      </c>
      <c r="B61" s="102" t="s">
        <v>151</v>
      </c>
      <c r="C61" s="102" t="s">
        <v>247</v>
      </c>
      <c r="D61" s="109">
        <v>107</v>
      </c>
      <c r="E61" s="106">
        <v>9416</v>
      </c>
      <c r="F61" s="106">
        <v>1.171</v>
      </c>
      <c r="G61" s="106">
        <v>1.629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5">
        <v>0</v>
      </c>
      <c r="N61" s="105">
        <v>3209.19</v>
      </c>
      <c r="O61" s="105">
        <v>0</v>
      </c>
      <c r="P61" s="105">
        <v>3209.19</v>
      </c>
      <c r="Q61" s="105">
        <v>329.25</v>
      </c>
      <c r="R61" s="105">
        <v>56.88</v>
      </c>
      <c r="S61" s="105">
        <v>386.13</v>
      </c>
      <c r="T61" s="105">
        <v>0</v>
      </c>
      <c r="U61" s="105">
        <v>-744.02</v>
      </c>
      <c r="V61" s="105">
        <v>-744.02</v>
      </c>
      <c r="W61" s="105">
        <v>3209.19</v>
      </c>
      <c r="X61" s="105">
        <v>1130.1500000000001</v>
      </c>
      <c r="Y61" s="106">
        <v>2.8396142105030302</v>
      </c>
    </row>
    <row r="62" spans="1:25" x14ac:dyDescent="0.25">
      <c r="A62" s="102" t="s">
        <v>50</v>
      </c>
      <c r="B62" s="102" t="s">
        <v>151</v>
      </c>
      <c r="C62" s="102" t="s">
        <v>248</v>
      </c>
      <c r="D62" s="109">
        <v>578</v>
      </c>
      <c r="E62" s="106">
        <v>56066</v>
      </c>
      <c r="F62" s="106">
        <v>6.9619999999999997</v>
      </c>
      <c r="G62" s="106">
        <v>9.6809999999999992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5">
        <v>0</v>
      </c>
      <c r="N62" s="105">
        <v>14650.52</v>
      </c>
      <c r="O62" s="105">
        <v>0</v>
      </c>
      <c r="P62" s="105">
        <v>14650.52</v>
      </c>
      <c r="Q62" s="105">
        <v>1434</v>
      </c>
      <c r="R62" s="105">
        <v>1606.28</v>
      </c>
      <c r="S62" s="105">
        <v>3040.28</v>
      </c>
      <c r="T62" s="105">
        <v>0</v>
      </c>
      <c r="U62" s="105">
        <v>-3463.44</v>
      </c>
      <c r="V62" s="105">
        <v>-3463.44</v>
      </c>
      <c r="W62" s="105">
        <v>14650.52</v>
      </c>
      <c r="X62" s="105">
        <v>6503.72</v>
      </c>
      <c r="Y62" s="106">
        <v>2.2526369523903198</v>
      </c>
    </row>
    <row r="63" spans="1:25" x14ac:dyDescent="0.25">
      <c r="A63" s="102" t="s">
        <v>50</v>
      </c>
      <c r="B63" s="102" t="s">
        <v>151</v>
      </c>
      <c r="C63" s="102" t="s">
        <v>249</v>
      </c>
      <c r="D63" s="109">
        <v>83</v>
      </c>
      <c r="E63" s="106">
        <v>17513</v>
      </c>
      <c r="F63" s="106">
        <v>2.181</v>
      </c>
      <c r="G63" s="106">
        <v>3.0329999999999999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5">
        <v>0</v>
      </c>
      <c r="N63" s="105">
        <v>8662.33</v>
      </c>
      <c r="O63" s="105">
        <v>0</v>
      </c>
      <c r="P63" s="105">
        <v>8662.33</v>
      </c>
      <c r="Q63" s="105">
        <v>317.5</v>
      </c>
      <c r="R63" s="105">
        <v>326.58</v>
      </c>
      <c r="S63" s="105">
        <v>644.08000000000004</v>
      </c>
      <c r="T63" s="105">
        <v>0</v>
      </c>
      <c r="U63" s="105">
        <v>-2326.94</v>
      </c>
      <c r="V63" s="105">
        <v>-2326.94</v>
      </c>
      <c r="W63" s="105">
        <v>8662.33</v>
      </c>
      <c r="X63" s="105">
        <v>2971.02</v>
      </c>
      <c r="Y63" s="106">
        <v>2.9156081076532598</v>
      </c>
    </row>
    <row r="64" spans="1:25" x14ac:dyDescent="0.25">
      <c r="A64" s="102" t="s">
        <v>50</v>
      </c>
      <c r="B64" s="102" t="s">
        <v>151</v>
      </c>
      <c r="C64" s="102" t="s">
        <v>250</v>
      </c>
      <c r="D64" s="109">
        <v>72</v>
      </c>
      <c r="E64" s="106">
        <v>6336</v>
      </c>
      <c r="F64" s="106">
        <v>0.78800000000000003</v>
      </c>
      <c r="G64" s="106">
        <v>1.0960000000000001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5">
        <v>0</v>
      </c>
      <c r="N64" s="105">
        <v>4520.6899999999996</v>
      </c>
      <c r="O64" s="105">
        <v>0</v>
      </c>
      <c r="P64" s="105">
        <v>4520.6899999999996</v>
      </c>
      <c r="Q64" s="105">
        <v>216</v>
      </c>
      <c r="R64" s="105">
        <v>280.8</v>
      </c>
      <c r="S64" s="105">
        <v>496.8</v>
      </c>
      <c r="T64" s="105">
        <v>0</v>
      </c>
      <c r="U64" s="105">
        <v>-1138.21</v>
      </c>
      <c r="V64" s="105">
        <v>-1138.21</v>
      </c>
      <c r="W64" s="105">
        <v>4520.6899999999996</v>
      </c>
      <c r="X64" s="105">
        <v>1635.01</v>
      </c>
      <c r="Y64" s="106">
        <v>2.76493110133883</v>
      </c>
    </row>
    <row r="65" spans="1:25" x14ac:dyDescent="0.25">
      <c r="A65" s="102" t="s">
        <v>50</v>
      </c>
      <c r="B65" s="102" t="s">
        <v>151</v>
      </c>
      <c r="C65" s="102" t="s">
        <v>251</v>
      </c>
      <c r="D65" s="109">
        <v>25</v>
      </c>
      <c r="E65" s="106">
        <v>2575</v>
      </c>
      <c r="F65" s="106">
        <v>0.31900000000000001</v>
      </c>
      <c r="G65" s="106">
        <v>0.44400000000000001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5">
        <v>0</v>
      </c>
      <c r="N65" s="105">
        <v>672.45</v>
      </c>
      <c r="O65" s="105">
        <v>0</v>
      </c>
      <c r="P65" s="105">
        <v>672.45</v>
      </c>
      <c r="Q65" s="105">
        <v>137.5</v>
      </c>
      <c r="R65" s="105">
        <v>22.5</v>
      </c>
      <c r="S65" s="105">
        <v>160</v>
      </c>
      <c r="T65" s="105">
        <v>0</v>
      </c>
      <c r="U65" s="105">
        <v>-159.37</v>
      </c>
      <c r="V65" s="105">
        <v>-159.37</v>
      </c>
      <c r="W65" s="105">
        <v>672.45</v>
      </c>
      <c r="X65" s="105">
        <v>319.37</v>
      </c>
      <c r="Y65" s="106">
        <v>2.10555155462316</v>
      </c>
    </row>
    <row r="66" spans="1:25" x14ac:dyDescent="0.25">
      <c r="A66" s="102" t="s">
        <v>50</v>
      </c>
      <c r="B66" s="102" t="s">
        <v>151</v>
      </c>
      <c r="C66" s="102" t="s">
        <v>252</v>
      </c>
      <c r="D66" s="109">
        <v>152</v>
      </c>
      <c r="E66" s="106">
        <v>23104</v>
      </c>
      <c r="F66" s="106">
        <v>2.8849999999999998</v>
      </c>
      <c r="G66" s="106">
        <v>4.0110000000000001</v>
      </c>
      <c r="H66" s="106">
        <v>0</v>
      </c>
      <c r="I66" s="106">
        <v>0</v>
      </c>
      <c r="J66" s="106">
        <v>0</v>
      </c>
      <c r="K66" s="106">
        <v>0</v>
      </c>
      <c r="L66" s="106">
        <v>0</v>
      </c>
      <c r="M66" s="105">
        <v>0</v>
      </c>
      <c r="N66" s="105">
        <v>7882.81</v>
      </c>
      <c r="O66" s="105">
        <v>0</v>
      </c>
      <c r="P66" s="105">
        <v>7882.81</v>
      </c>
      <c r="Q66" s="105">
        <v>344.75</v>
      </c>
      <c r="R66" s="105">
        <v>161.41</v>
      </c>
      <c r="S66" s="105">
        <v>506.16</v>
      </c>
      <c r="T66" s="105">
        <v>0</v>
      </c>
      <c r="U66" s="105">
        <v>-1957.17</v>
      </c>
      <c r="V66" s="105">
        <v>-1957.17</v>
      </c>
      <c r="W66" s="105">
        <v>7882.81</v>
      </c>
      <c r="X66" s="105">
        <v>2463.33</v>
      </c>
      <c r="Y66" s="106">
        <v>3.20006251699935</v>
      </c>
    </row>
    <row r="67" spans="1:25" x14ac:dyDescent="0.25">
      <c r="A67" s="102" t="s">
        <v>50</v>
      </c>
      <c r="B67" s="102" t="s">
        <v>151</v>
      </c>
      <c r="C67" s="102" t="s">
        <v>253</v>
      </c>
      <c r="D67" s="109">
        <v>188</v>
      </c>
      <c r="E67" s="106">
        <v>26508</v>
      </c>
      <c r="F67" s="106">
        <v>3.2930000000000001</v>
      </c>
      <c r="G67" s="106">
        <v>4.58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5">
        <v>0</v>
      </c>
      <c r="N67" s="105">
        <v>9031.61</v>
      </c>
      <c r="O67" s="105">
        <v>0</v>
      </c>
      <c r="P67" s="105">
        <v>9031.61</v>
      </c>
      <c r="Q67" s="105">
        <v>752</v>
      </c>
      <c r="R67" s="105">
        <v>415.48</v>
      </c>
      <c r="S67" s="105">
        <v>1167.48</v>
      </c>
      <c r="T67" s="105">
        <v>0</v>
      </c>
      <c r="U67" s="105">
        <v>-2210.87</v>
      </c>
      <c r="V67" s="105">
        <v>-2210.87</v>
      </c>
      <c r="W67" s="105">
        <v>9031.61</v>
      </c>
      <c r="X67" s="105">
        <v>3378.35</v>
      </c>
      <c r="Y67" s="106">
        <v>2.6733790163837399</v>
      </c>
    </row>
    <row r="68" spans="1:25" x14ac:dyDescent="0.25">
      <c r="A68" s="102" t="s">
        <v>50</v>
      </c>
      <c r="B68" s="102" t="s">
        <v>151</v>
      </c>
      <c r="C68" s="102" t="s">
        <v>254</v>
      </c>
      <c r="D68" s="109">
        <v>503</v>
      </c>
      <c r="E68" s="106">
        <v>100097</v>
      </c>
      <c r="F68" s="106">
        <v>12.484</v>
      </c>
      <c r="G68" s="106">
        <v>17.36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5">
        <v>0</v>
      </c>
      <c r="N68" s="105">
        <v>34140.93</v>
      </c>
      <c r="O68" s="105">
        <v>0</v>
      </c>
      <c r="P68" s="105">
        <v>34140.93</v>
      </c>
      <c r="Q68" s="105">
        <v>2871.5</v>
      </c>
      <c r="R68" s="105">
        <v>1741.01</v>
      </c>
      <c r="S68" s="105">
        <v>4612.51</v>
      </c>
      <c r="T68" s="105">
        <v>0</v>
      </c>
      <c r="U68" s="105">
        <v>-8538.2099999999991</v>
      </c>
      <c r="V68" s="105">
        <v>-8538.2099999999991</v>
      </c>
      <c r="W68" s="105">
        <v>34140.93</v>
      </c>
      <c r="X68" s="105">
        <v>13150.72</v>
      </c>
      <c r="Y68" s="106">
        <v>2.5961262957465401</v>
      </c>
    </row>
    <row r="69" spans="1:25" x14ac:dyDescent="0.25">
      <c r="A69" s="102" t="s">
        <v>50</v>
      </c>
      <c r="B69" s="102" t="s">
        <v>151</v>
      </c>
      <c r="C69" s="102" t="s">
        <v>255</v>
      </c>
      <c r="D69" s="109">
        <v>56</v>
      </c>
      <c r="E69" s="106">
        <v>4928</v>
      </c>
      <c r="F69" s="106">
        <v>0.61299999999999999</v>
      </c>
      <c r="G69" s="106">
        <v>0.85199999999999998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5">
        <v>0</v>
      </c>
      <c r="N69" s="105">
        <v>1679.59</v>
      </c>
      <c r="O69" s="105">
        <v>0</v>
      </c>
      <c r="P69" s="105">
        <v>1679.59</v>
      </c>
      <c r="Q69" s="105">
        <v>154.5</v>
      </c>
      <c r="R69" s="105">
        <v>0</v>
      </c>
      <c r="S69" s="105">
        <v>154.5</v>
      </c>
      <c r="T69" s="105">
        <v>0</v>
      </c>
      <c r="U69" s="105">
        <v>-429.04</v>
      </c>
      <c r="V69" s="105">
        <v>-429.04</v>
      </c>
      <c r="W69" s="105">
        <v>1679.59</v>
      </c>
      <c r="X69" s="105">
        <v>583.54</v>
      </c>
      <c r="Y69" s="106">
        <v>2.8782774102889301</v>
      </c>
    </row>
    <row r="70" spans="1:25" x14ac:dyDescent="0.25">
      <c r="A70" s="102" t="s">
        <v>50</v>
      </c>
      <c r="B70" s="102" t="s">
        <v>151</v>
      </c>
      <c r="C70" s="102" t="s">
        <v>256</v>
      </c>
      <c r="D70" s="109">
        <v>8</v>
      </c>
      <c r="E70" s="106">
        <v>168</v>
      </c>
      <c r="F70" s="106">
        <v>2.5000000000000001E-2</v>
      </c>
      <c r="G70" s="106">
        <v>3.6999999999999998E-2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5">
        <v>0</v>
      </c>
      <c r="N70" s="105">
        <v>227.96</v>
      </c>
      <c r="O70" s="105">
        <v>0</v>
      </c>
      <c r="P70" s="105">
        <v>227.96</v>
      </c>
      <c r="Q70" s="105">
        <v>26</v>
      </c>
      <c r="R70" s="105">
        <v>23.12</v>
      </c>
      <c r="S70" s="105">
        <v>49.12</v>
      </c>
      <c r="T70" s="105">
        <v>0</v>
      </c>
      <c r="U70" s="105">
        <v>-53.83</v>
      </c>
      <c r="V70" s="105">
        <v>-53.83</v>
      </c>
      <c r="W70" s="105">
        <v>227.96</v>
      </c>
      <c r="X70" s="105">
        <v>102.95</v>
      </c>
      <c r="Y70" s="106">
        <v>2.2142787761049099</v>
      </c>
    </row>
    <row r="71" spans="1:25" x14ac:dyDescent="0.25">
      <c r="A71" s="102" t="s">
        <v>50</v>
      </c>
      <c r="B71" s="102" t="s">
        <v>151</v>
      </c>
      <c r="C71" s="102" t="s">
        <v>257</v>
      </c>
      <c r="D71" s="109">
        <v>8811</v>
      </c>
      <c r="E71" s="106">
        <v>414117</v>
      </c>
      <c r="F71" s="106">
        <v>63.862000000000002</v>
      </c>
      <c r="G71" s="106">
        <v>94.525000000000006</v>
      </c>
      <c r="H71" s="106">
        <v>0</v>
      </c>
      <c r="I71" s="106">
        <v>0</v>
      </c>
      <c r="J71" s="106">
        <v>0</v>
      </c>
      <c r="K71" s="106">
        <v>0</v>
      </c>
      <c r="L71" s="106">
        <v>0</v>
      </c>
      <c r="M71" s="105">
        <v>0</v>
      </c>
      <c r="N71" s="105">
        <v>567653.47</v>
      </c>
      <c r="O71" s="105">
        <v>0</v>
      </c>
      <c r="P71" s="105">
        <v>567653.47</v>
      </c>
      <c r="Q71" s="105">
        <v>32596</v>
      </c>
      <c r="R71" s="105">
        <v>33016.699999999997</v>
      </c>
      <c r="S71" s="105">
        <v>65612.7</v>
      </c>
      <c r="T71" s="105">
        <v>0</v>
      </c>
      <c r="U71" s="105">
        <v>-143785.99</v>
      </c>
      <c r="V71" s="105">
        <v>-143785.99</v>
      </c>
      <c r="W71" s="105">
        <v>567653.47</v>
      </c>
      <c r="X71" s="105">
        <v>209398.69</v>
      </c>
      <c r="Y71" s="106">
        <v>2.71087402695786</v>
      </c>
    </row>
    <row r="72" spans="1:25" x14ac:dyDescent="0.25">
      <c r="A72" s="102" t="s">
        <v>80</v>
      </c>
      <c r="B72" s="102" t="s">
        <v>206</v>
      </c>
      <c r="C72" s="102" t="s">
        <v>207</v>
      </c>
      <c r="D72" s="109">
        <v>36</v>
      </c>
      <c r="E72" s="106">
        <v>1188</v>
      </c>
      <c r="F72" s="106">
        <v>0.252</v>
      </c>
      <c r="G72" s="106">
        <v>0.216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5">
        <v>0</v>
      </c>
      <c r="N72" s="105">
        <v>2194.02</v>
      </c>
      <c r="O72" s="105">
        <v>0</v>
      </c>
      <c r="P72" s="105">
        <v>2194.02</v>
      </c>
      <c r="Q72" s="105">
        <v>144</v>
      </c>
      <c r="R72" s="105">
        <v>8.64</v>
      </c>
      <c r="S72" s="105">
        <v>152.63999999999999</v>
      </c>
      <c r="T72" s="105">
        <v>0</v>
      </c>
      <c r="U72" s="105">
        <v>-543.6</v>
      </c>
      <c r="V72" s="105">
        <v>-543.6</v>
      </c>
      <c r="W72" s="105">
        <v>2194.02</v>
      </c>
      <c r="X72" s="105">
        <v>696.24</v>
      </c>
      <c r="Y72" s="106">
        <v>3.15124095139607</v>
      </c>
    </row>
    <row r="73" spans="1:25" x14ac:dyDescent="0.25">
      <c r="A73" s="102" t="s">
        <v>80</v>
      </c>
      <c r="B73" s="102" t="s">
        <v>206</v>
      </c>
      <c r="C73" s="102" t="s">
        <v>208</v>
      </c>
      <c r="D73" s="109">
        <v>1155</v>
      </c>
      <c r="E73" s="106">
        <v>38412</v>
      </c>
      <c r="F73" s="106">
        <v>8.1479999999999997</v>
      </c>
      <c r="G73" s="106">
        <v>6.984</v>
      </c>
      <c r="H73" s="106">
        <v>0</v>
      </c>
      <c r="I73" s="106">
        <v>0</v>
      </c>
      <c r="J73" s="106">
        <v>0</v>
      </c>
      <c r="K73" s="106">
        <v>0</v>
      </c>
      <c r="L73" s="106">
        <v>0</v>
      </c>
      <c r="M73" s="105">
        <v>0</v>
      </c>
      <c r="N73" s="105">
        <v>54881.34</v>
      </c>
      <c r="O73" s="105">
        <v>0</v>
      </c>
      <c r="P73" s="105">
        <v>54881.34</v>
      </c>
      <c r="Q73" s="105">
        <v>2980.03</v>
      </c>
      <c r="R73" s="105">
        <v>592.64</v>
      </c>
      <c r="S73" s="105">
        <v>3572.67</v>
      </c>
      <c r="T73" s="105">
        <v>0</v>
      </c>
      <c r="U73" s="105">
        <v>-13344.57</v>
      </c>
      <c r="V73" s="105">
        <v>-13344.57</v>
      </c>
      <c r="W73" s="105">
        <v>54881.34</v>
      </c>
      <c r="X73" s="105">
        <v>16917.240000000002</v>
      </c>
      <c r="Y73" s="106">
        <v>3.2441071947906401</v>
      </c>
    </row>
    <row r="74" spans="1:25" x14ac:dyDescent="0.25">
      <c r="A74" s="102" t="s">
        <v>80</v>
      </c>
      <c r="B74" s="102" t="s">
        <v>206</v>
      </c>
      <c r="C74" s="102" t="s">
        <v>209</v>
      </c>
      <c r="D74" s="109">
        <v>927</v>
      </c>
      <c r="E74" s="106">
        <v>34299</v>
      </c>
      <c r="F74" s="106">
        <v>7.4160000000000004</v>
      </c>
      <c r="G74" s="106">
        <v>5.5620000000000003</v>
      </c>
      <c r="H74" s="106">
        <v>0</v>
      </c>
      <c r="I74" s="106">
        <v>0</v>
      </c>
      <c r="J74" s="106">
        <v>0</v>
      </c>
      <c r="K74" s="106">
        <v>0</v>
      </c>
      <c r="L74" s="106">
        <v>0</v>
      </c>
      <c r="M74" s="105">
        <v>0</v>
      </c>
      <c r="N74" s="105">
        <v>62900.73</v>
      </c>
      <c r="O74" s="105">
        <v>0</v>
      </c>
      <c r="P74" s="105">
        <v>62900.73</v>
      </c>
      <c r="Q74" s="105">
        <v>3370.79</v>
      </c>
      <c r="R74" s="105">
        <v>2569.39</v>
      </c>
      <c r="S74" s="105">
        <v>5940.18</v>
      </c>
      <c r="T74" s="105">
        <v>0</v>
      </c>
      <c r="U74" s="105">
        <v>-15798.29</v>
      </c>
      <c r="V74" s="105">
        <v>-15798.29</v>
      </c>
      <c r="W74" s="105">
        <v>62900.73</v>
      </c>
      <c r="X74" s="105">
        <v>21738.47</v>
      </c>
      <c r="Y74" s="106">
        <v>2.89352148518272</v>
      </c>
    </row>
    <row r="75" spans="1:25" x14ac:dyDescent="0.25">
      <c r="A75" s="102" t="s">
        <v>80</v>
      </c>
      <c r="B75" s="102" t="s">
        <v>206</v>
      </c>
      <c r="C75" s="102" t="s">
        <v>210</v>
      </c>
      <c r="D75" s="109">
        <v>2112</v>
      </c>
      <c r="E75" s="106">
        <v>78144</v>
      </c>
      <c r="F75" s="106">
        <v>16.896000000000001</v>
      </c>
      <c r="G75" s="106">
        <v>12.672000000000001</v>
      </c>
      <c r="H75" s="106">
        <v>0</v>
      </c>
      <c r="I75" s="106">
        <v>0</v>
      </c>
      <c r="J75" s="106">
        <v>0</v>
      </c>
      <c r="K75" s="106">
        <v>0</v>
      </c>
      <c r="L75" s="106">
        <v>0</v>
      </c>
      <c r="M75" s="105">
        <v>0</v>
      </c>
      <c r="N75" s="105">
        <v>110855.72</v>
      </c>
      <c r="O75" s="105">
        <v>0</v>
      </c>
      <c r="P75" s="105">
        <v>110855.72</v>
      </c>
      <c r="Q75" s="105">
        <v>9966.1200000000008</v>
      </c>
      <c r="R75" s="105">
        <v>5970.88</v>
      </c>
      <c r="S75" s="105">
        <v>15937</v>
      </c>
      <c r="T75" s="105">
        <v>0</v>
      </c>
      <c r="U75" s="105">
        <v>-27333.599999999999</v>
      </c>
      <c r="V75" s="105">
        <v>-27333.599999999999</v>
      </c>
      <c r="W75" s="105">
        <v>110855.72</v>
      </c>
      <c r="X75" s="105">
        <v>43270.6</v>
      </c>
      <c r="Y75" s="106">
        <v>2.56191779175699</v>
      </c>
    </row>
    <row r="76" spans="1:25" x14ac:dyDescent="0.25">
      <c r="A76" s="102" t="s">
        <v>80</v>
      </c>
      <c r="B76" s="102" t="s">
        <v>206</v>
      </c>
      <c r="C76" s="102" t="s">
        <v>211</v>
      </c>
      <c r="D76" s="109">
        <v>5867</v>
      </c>
      <c r="E76" s="106">
        <v>258148</v>
      </c>
      <c r="F76" s="106">
        <v>52.802999999999997</v>
      </c>
      <c r="G76" s="106">
        <v>46.936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  <c r="M76" s="105">
        <v>0</v>
      </c>
      <c r="N76" s="105">
        <v>141829.29999999999</v>
      </c>
      <c r="O76" s="105">
        <v>0</v>
      </c>
      <c r="P76" s="105">
        <v>141829.29999999999</v>
      </c>
      <c r="Q76" s="105">
        <v>18876.990000000002</v>
      </c>
      <c r="R76" s="105">
        <v>1847.86</v>
      </c>
      <c r="S76" s="105">
        <v>20724.849999999999</v>
      </c>
      <c r="T76" s="105">
        <v>0</v>
      </c>
      <c r="U76" s="105">
        <v>-33031.03</v>
      </c>
      <c r="V76" s="105">
        <v>-33031.03</v>
      </c>
      <c r="W76" s="105">
        <v>141829.29999999999</v>
      </c>
      <c r="X76" s="105">
        <v>53755.88</v>
      </c>
      <c r="Y76" s="106">
        <v>2.63839602290949</v>
      </c>
    </row>
    <row r="77" spans="1:25" x14ac:dyDescent="0.25">
      <c r="A77" s="102" t="s">
        <v>80</v>
      </c>
      <c r="B77" s="102" t="s">
        <v>206</v>
      </c>
      <c r="C77" s="102" t="s">
        <v>212</v>
      </c>
      <c r="D77" s="109">
        <v>541</v>
      </c>
      <c r="E77" s="106">
        <v>23804</v>
      </c>
      <c r="F77" s="106">
        <v>4.8689999999999998</v>
      </c>
      <c r="G77" s="106">
        <v>4.3280000000000003</v>
      </c>
      <c r="H77" s="106">
        <v>0</v>
      </c>
      <c r="I77" s="106">
        <v>0</v>
      </c>
      <c r="J77" s="106">
        <v>0</v>
      </c>
      <c r="K77" s="106">
        <v>0</v>
      </c>
      <c r="L77" s="106">
        <v>0</v>
      </c>
      <c r="M77" s="105">
        <v>0</v>
      </c>
      <c r="N77" s="105">
        <v>11101.15</v>
      </c>
      <c r="O77" s="105">
        <v>0</v>
      </c>
      <c r="P77" s="105">
        <v>11101.15</v>
      </c>
      <c r="Q77" s="105">
        <v>2863.44</v>
      </c>
      <c r="R77" s="105">
        <v>0</v>
      </c>
      <c r="S77" s="105">
        <v>2863.44</v>
      </c>
      <c r="T77" s="105">
        <v>0</v>
      </c>
      <c r="U77" s="105">
        <v>-2519.15</v>
      </c>
      <c r="V77" s="105">
        <v>-2519.15</v>
      </c>
      <c r="W77" s="105">
        <v>11101.15</v>
      </c>
      <c r="X77" s="105">
        <v>5382.59</v>
      </c>
      <c r="Y77" s="106">
        <v>2.0624179066211599</v>
      </c>
    </row>
    <row r="78" spans="1:25" x14ac:dyDescent="0.25">
      <c r="A78" s="102" t="s">
        <v>80</v>
      </c>
      <c r="B78" s="102" t="s">
        <v>206</v>
      </c>
      <c r="C78" s="102" t="s">
        <v>213</v>
      </c>
      <c r="D78" s="109">
        <v>21481</v>
      </c>
      <c r="E78" s="106">
        <v>622949</v>
      </c>
      <c r="F78" s="106">
        <v>128.886</v>
      </c>
      <c r="G78" s="106">
        <v>107.405</v>
      </c>
      <c r="H78" s="106">
        <v>0</v>
      </c>
      <c r="I78" s="106">
        <v>0</v>
      </c>
      <c r="J78" s="106">
        <v>0</v>
      </c>
      <c r="K78" s="106">
        <v>0</v>
      </c>
      <c r="L78" s="106">
        <v>0</v>
      </c>
      <c r="M78" s="105">
        <v>0</v>
      </c>
      <c r="N78" s="105">
        <v>442761.61</v>
      </c>
      <c r="O78" s="105">
        <v>0</v>
      </c>
      <c r="P78" s="105">
        <v>442761.61</v>
      </c>
      <c r="Q78" s="105">
        <v>34072.300000000003</v>
      </c>
      <c r="R78" s="105">
        <v>45214.53</v>
      </c>
      <c r="S78" s="105">
        <v>79286.83</v>
      </c>
      <c r="T78" s="105">
        <v>0</v>
      </c>
      <c r="U78" s="105">
        <v>-105010.1</v>
      </c>
      <c r="V78" s="105">
        <v>-105010.1</v>
      </c>
      <c r="W78" s="105">
        <v>442761.61</v>
      </c>
      <c r="X78" s="105">
        <v>184296.93</v>
      </c>
      <c r="Y78" s="106">
        <v>2.4024361664624601</v>
      </c>
    </row>
    <row r="79" spans="1:25" x14ac:dyDescent="0.25">
      <c r="A79" s="102" t="s">
        <v>80</v>
      </c>
      <c r="B79" s="102" t="s">
        <v>206</v>
      </c>
      <c r="C79" s="102" t="s">
        <v>214</v>
      </c>
      <c r="D79" s="109">
        <v>19949</v>
      </c>
      <c r="E79" s="106">
        <v>578521</v>
      </c>
      <c r="F79" s="106">
        <v>119.694</v>
      </c>
      <c r="G79" s="106">
        <v>99.745000000000005</v>
      </c>
      <c r="H79" s="106">
        <v>0</v>
      </c>
      <c r="I79" s="106">
        <v>0</v>
      </c>
      <c r="J79" s="106">
        <v>0</v>
      </c>
      <c r="K79" s="106">
        <v>0</v>
      </c>
      <c r="L79" s="106">
        <v>0</v>
      </c>
      <c r="M79" s="105">
        <v>0</v>
      </c>
      <c r="N79" s="105">
        <v>364139.61</v>
      </c>
      <c r="O79" s="105">
        <v>0</v>
      </c>
      <c r="P79" s="105">
        <v>364139.61</v>
      </c>
      <c r="Q79" s="105">
        <v>43416.88</v>
      </c>
      <c r="R79" s="105">
        <v>1068.56</v>
      </c>
      <c r="S79" s="105">
        <v>44485.440000000002</v>
      </c>
      <c r="T79" s="105">
        <v>0</v>
      </c>
      <c r="U79" s="105">
        <v>-85322.2</v>
      </c>
      <c r="V79" s="105">
        <v>-85322.2</v>
      </c>
      <c r="W79" s="105">
        <v>364139.61</v>
      </c>
      <c r="X79" s="105">
        <v>129807.64</v>
      </c>
      <c r="Y79" s="106">
        <v>2.8052247926239202</v>
      </c>
    </row>
    <row r="80" spans="1:25" x14ac:dyDescent="0.25">
      <c r="A80" s="102" t="s">
        <v>77</v>
      </c>
      <c r="B80" s="102" t="s">
        <v>180</v>
      </c>
      <c r="C80" s="102" t="s">
        <v>181</v>
      </c>
      <c r="D80" s="109">
        <v>36</v>
      </c>
      <c r="E80" s="106">
        <v>44082.51</v>
      </c>
      <c r="F80" s="106">
        <v>7.85</v>
      </c>
      <c r="G80" s="106">
        <v>0</v>
      </c>
      <c r="H80" s="106">
        <v>0</v>
      </c>
      <c r="I80" s="106">
        <v>0</v>
      </c>
      <c r="J80" s="106">
        <v>0</v>
      </c>
      <c r="K80" s="106">
        <v>0</v>
      </c>
      <c r="L80" s="106">
        <v>0</v>
      </c>
      <c r="M80" s="105">
        <v>0</v>
      </c>
      <c r="N80" s="105">
        <v>41600.35</v>
      </c>
      <c r="O80" s="105">
        <v>0</v>
      </c>
      <c r="P80" s="105">
        <v>41600.35</v>
      </c>
      <c r="Q80" s="105">
        <v>4774.24</v>
      </c>
      <c r="R80" s="105">
        <v>1591.39</v>
      </c>
      <c r="S80" s="105">
        <v>6365.63</v>
      </c>
      <c r="T80" s="105">
        <v>0</v>
      </c>
      <c r="U80" s="105">
        <v>0</v>
      </c>
      <c r="V80" s="105">
        <v>0</v>
      </c>
      <c r="W80" s="105">
        <v>41600.35</v>
      </c>
      <c r="X80" s="105">
        <v>6365.63</v>
      </c>
      <c r="Y80" s="106">
        <v>6.5351504878543096</v>
      </c>
    </row>
    <row r="81" spans="1:25" x14ac:dyDescent="0.25">
      <c r="A81" s="102" t="s">
        <v>77</v>
      </c>
      <c r="B81" s="102" t="s">
        <v>180</v>
      </c>
      <c r="C81" s="102" t="s">
        <v>182</v>
      </c>
      <c r="D81" s="109">
        <v>1</v>
      </c>
      <c r="E81" s="106">
        <v>1555.338</v>
      </c>
      <c r="F81" s="106">
        <v>0.27700000000000002</v>
      </c>
      <c r="G81" s="106">
        <v>0</v>
      </c>
      <c r="H81" s="106">
        <v>0</v>
      </c>
      <c r="I81" s="106">
        <v>0</v>
      </c>
      <c r="J81" s="106">
        <v>0</v>
      </c>
      <c r="K81" s="106">
        <v>0</v>
      </c>
      <c r="L81" s="106">
        <v>0</v>
      </c>
      <c r="M81" s="105">
        <v>0</v>
      </c>
      <c r="N81" s="105">
        <v>1467.71</v>
      </c>
      <c r="O81" s="105">
        <v>0</v>
      </c>
      <c r="P81" s="105">
        <v>1467.71</v>
      </c>
      <c r="Q81" s="105">
        <v>184.98</v>
      </c>
      <c r="R81" s="105">
        <v>61.66</v>
      </c>
      <c r="S81" s="105">
        <v>246.64</v>
      </c>
      <c r="T81" s="105">
        <v>0</v>
      </c>
      <c r="U81" s="105">
        <v>0</v>
      </c>
      <c r="V81" s="105">
        <v>0</v>
      </c>
      <c r="W81" s="105">
        <v>1467.71</v>
      </c>
      <c r="X81" s="105">
        <v>246.64</v>
      </c>
      <c r="Y81" s="106">
        <v>5.9508190074602698</v>
      </c>
    </row>
    <row r="82" spans="1:25" x14ac:dyDescent="0.25">
      <c r="A82" s="102" t="s">
        <v>77</v>
      </c>
      <c r="B82" s="102" t="s">
        <v>180</v>
      </c>
      <c r="C82" s="102" t="s">
        <v>183</v>
      </c>
      <c r="D82" s="109">
        <v>2</v>
      </c>
      <c r="E82" s="106">
        <v>411.72</v>
      </c>
      <c r="F82" s="106">
        <v>7.2999999999999995E-2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5">
        <v>0</v>
      </c>
      <c r="N82" s="105">
        <v>388.36</v>
      </c>
      <c r="O82" s="105">
        <v>0</v>
      </c>
      <c r="P82" s="105">
        <v>388.36</v>
      </c>
      <c r="Q82" s="105">
        <v>106.19</v>
      </c>
      <c r="R82" s="105">
        <v>35.39</v>
      </c>
      <c r="S82" s="105">
        <v>141.58000000000001</v>
      </c>
      <c r="T82" s="105">
        <v>0</v>
      </c>
      <c r="U82" s="105">
        <v>0</v>
      </c>
      <c r="V82" s="105">
        <v>0</v>
      </c>
      <c r="W82" s="105">
        <v>388.36</v>
      </c>
      <c r="X82" s="105">
        <v>141.58000000000001</v>
      </c>
      <c r="Y82" s="106">
        <v>2.7430428026557401</v>
      </c>
    </row>
    <row r="83" spans="1:25" x14ac:dyDescent="0.25">
      <c r="A83" s="102" t="s">
        <v>77</v>
      </c>
      <c r="B83" s="102" t="s">
        <v>180</v>
      </c>
      <c r="C83" s="102" t="s">
        <v>184</v>
      </c>
      <c r="D83" s="109">
        <v>1062</v>
      </c>
      <c r="E83" s="106">
        <v>114349.746</v>
      </c>
      <c r="F83" s="106">
        <v>19.771000000000001</v>
      </c>
      <c r="G83" s="106">
        <v>29.663</v>
      </c>
      <c r="H83" s="106">
        <v>0</v>
      </c>
      <c r="I83" s="106">
        <v>0</v>
      </c>
      <c r="J83" s="106">
        <v>0</v>
      </c>
      <c r="K83" s="106">
        <v>0</v>
      </c>
      <c r="L83" s="106">
        <v>0</v>
      </c>
      <c r="M83" s="105">
        <v>0</v>
      </c>
      <c r="N83" s="105">
        <v>127234.73</v>
      </c>
      <c r="O83" s="105">
        <v>0</v>
      </c>
      <c r="P83" s="105">
        <v>127234.73</v>
      </c>
      <c r="Q83" s="105">
        <v>48158.47</v>
      </c>
      <c r="R83" s="105">
        <v>15387.03</v>
      </c>
      <c r="S83" s="105">
        <v>63545.5</v>
      </c>
      <c r="T83" s="105">
        <v>0</v>
      </c>
      <c r="U83" s="105">
        <v>-27449.87</v>
      </c>
      <c r="V83" s="105">
        <v>-27449.87</v>
      </c>
      <c r="W83" s="105">
        <v>127234.73</v>
      </c>
      <c r="X83" s="105">
        <v>90995.37</v>
      </c>
      <c r="Y83" s="106">
        <v>1.3982549881384101</v>
      </c>
    </row>
    <row r="84" spans="1:25" x14ac:dyDescent="0.25">
      <c r="A84" s="102" t="s">
        <v>77</v>
      </c>
      <c r="B84" s="102" t="s">
        <v>180</v>
      </c>
      <c r="C84" s="102" t="s">
        <v>185</v>
      </c>
      <c r="D84" s="109">
        <v>46</v>
      </c>
      <c r="E84" s="106">
        <v>34143.017999999996</v>
      </c>
      <c r="F84" s="106">
        <v>6.1379999999999999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5">
        <v>0</v>
      </c>
      <c r="N84" s="105">
        <v>32299.18</v>
      </c>
      <c r="O84" s="105">
        <v>0</v>
      </c>
      <c r="P84" s="105">
        <v>32299.18</v>
      </c>
      <c r="Q84" s="105">
        <v>10759.56</v>
      </c>
      <c r="R84" s="105">
        <v>3586.49</v>
      </c>
      <c r="S84" s="105">
        <v>14346.05</v>
      </c>
      <c r="T84" s="105">
        <v>0</v>
      </c>
      <c r="U84" s="105">
        <v>0</v>
      </c>
      <c r="V84" s="105">
        <v>0</v>
      </c>
      <c r="W84" s="105">
        <v>32299.18</v>
      </c>
      <c r="X84" s="105">
        <v>14346.05</v>
      </c>
      <c r="Y84" s="106">
        <v>2.2514336698952002</v>
      </c>
    </row>
    <row r="85" spans="1:25" x14ac:dyDescent="0.25">
      <c r="A85" s="102" t="s">
        <v>77</v>
      </c>
      <c r="B85" s="102" t="s">
        <v>180</v>
      </c>
      <c r="C85" s="102" t="s">
        <v>186</v>
      </c>
      <c r="D85" s="109">
        <v>87</v>
      </c>
      <c r="E85" s="106">
        <v>69230.28</v>
      </c>
      <c r="F85" s="106">
        <v>12.327999999999999</v>
      </c>
      <c r="G85" s="106">
        <v>0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5">
        <v>0</v>
      </c>
      <c r="N85" s="105">
        <v>65332.11</v>
      </c>
      <c r="O85" s="105">
        <v>0</v>
      </c>
      <c r="P85" s="105">
        <v>65332.11</v>
      </c>
      <c r="Q85" s="105">
        <v>11475</v>
      </c>
      <c r="R85" s="105">
        <v>3740.31</v>
      </c>
      <c r="S85" s="105">
        <v>15215.31</v>
      </c>
      <c r="T85" s="105">
        <v>0</v>
      </c>
      <c r="U85" s="105">
        <v>0</v>
      </c>
      <c r="V85" s="105">
        <v>0</v>
      </c>
      <c r="W85" s="105">
        <v>65332.11</v>
      </c>
      <c r="X85" s="105">
        <v>15215.31</v>
      </c>
      <c r="Y85" s="106">
        <v>4.2938402175177499</v>
      </c>
    </row>
    <row r="86" spans="1:25" x14ac:dyDescent="0.25">
      <c r="A86" s="102" t="s">
        <v>77</v>
      </c>
      <c r="B86" s="102" t="s">
        <v>180</v>
      </c>
      <c r="C86" s="102" t="s">
        <v>187</v>
      </c>
      <c r="D86" s="109">
        <v>7</v>
      </c>
      <c r="E86" s="106">
        <v>2866.71</v>
      </c>
      <c r="F86" s="106">
        <v>0.51</v>
      </c>
      <c r="G86" s="106">
        <v>0</v>
      </c>
      <c r="H86" s="106">
        <v>0</v>
      </c>
      <c r="I86" s="106">
        <v>0</v>
      </c>
      <c r="J86" s="106">
        <v>0</v>
      </c>
      <c r="K86" s="106">
        <v>0</v>
      </c>
      <c r="L86" s="106">
        <v>0</v>
      </c>
      <c r="M86" s="105">
        <v>0</v>
      </c>
      <c r="N86" s="105">
        <v>2705.17</v>
      </c>
      <c r="O86" s="105">
        <v>0</v>
      </c>
      <c r="P86" s="105">
        <v>2705.17</v>
      </c>
      <c r="Q86" s="105">
        <v>841</v>
      </c>
      <c r="R86" s="105">
        <v>280.33999999999997</v>
      </c>
      <c r="S86" s="105">
        <v>1121.3399999999999</v>
      </c>
      <c r="T86" s="105">
        <v>0</v>
      </c>
      <c r="U86" s="105">
        <v>0</v>
      </c>
      <c r="V86" s="105">
        <v>0</v>
      </c>
      <c r="W86" s="105">
        <v>2705.17</v>
      </c>
      <c r="X86" s="105">
        <v>1121.3399999999999</v>
      </c>
      <c r="Y86" s="106">
        <v>2.4124440401662302</v>
      </c>
    </row>
    <row r="87" spans="1:25" x14ac:dyDescent="0.25">
      <c r="A87" s="102" t="s">
        <v>77</v>
      </c>
      <c r="B87" s="102" t="s">
        <v>180</v>
      </c>
      <c r="C87" s="102" t="s">
        <v>188</v>
      </c>
      <c r="D87" s="109">
        <v>24</v>
      </c>
      <c r="E87" s="106">
        <v>4154.9210000000003</v>
      </c>
      <c r="F87" s="106">
        <v>0.64700000000000002</v>
      </c>
      <c r="G87" s="106">
        <v>0.96099999999999997</v>
      </c>
      <c r="H87" s="106">
        <v>0</v>
      </c>
      <c r="I87" s="106">
        <v>0</v>
      </c>
      <c r="J87" s="106">
        <v>0</v>
      </c>
      <c r="K87" s="106">
        <v>0</v>
      </c>
      <c r="L87" s="106">
        <v>0</v>
      </c>
      <c r="M87" s="105">
        <v>0</v>
      </c>
      <c r="N87" s="105">
        <v>4448.1000000000004</v>
      </c>
      <c r="O87" s="105">
        <v>0</v>
      </c>
      <c r="P87" s="105">
        <v>4448.1000000000004</v>
      </c>
      <c r="Q87" s="105">
        <v>966.04</v>
      </c>
      <c r="R87" s="105">
        <v>321.98</v>
      </c>
      <c r="S87" s="105">
        <v>1288.02</v>
      </c>
      <c r="T87" s="105">
        <v>0</v>
      </c>
      <c r="U87" s="105">
        <v>-1050.71</v>
      </c>
      <c r="V87" s="105">
        <v>-1050.71</v>
      </c>
      <c r="W87" s="105">
        <v>4448.1000000000004</v>
      </c>
      <c r="X87" s="105">
        <v>2338.73</v>
      </c>
      <c r="Y87" s="106">
        <v>1.9019296797834699</v>
      </c>
    </row>
    <row r="88" spans="1:25" x14ac:dyDescent="0.25">
      <c r="A88" s="102" t="s">
        <v>77</v>
      </c>
      <c r="B88" s="102" t="s">
        <v>180</v>
      </c>
      <c r="C88" s="102" t="s">
        <v>189</v>
      </c>
      <c r="D88" s="109">
        <v>15</v>
      </c>
      <c r="E88" s="106">
        <v>19867.68</v>
      </c>
      <c r="F88" s="106">
        <v>3.5379999999999998</v>
      </c>
      <c r="G88" s="106">
        <v>0</v>
      </c>
      <c r="H88" s="106">
        <v>0</v>
      </c>
      <c r="I88" s="106">
        <v>0</v>
      </c>
      <c r="J88" s="106">
        <v>0</v>
      </c>
      <c r="K88" s="106">
        <v>0</v>
      </c>
      <c r="L88" s="106">
        <v>0</v>
      </c>
      <c r="M88" s="105">
        <v>0</v>
      </c>
      <c r="N88" s="105">
        <v>18748.79</v>
      </c>
      <c r="O88" s="105">
        <v>0</v>
      </c>
      <c r="P88" s="105">
        <v>18748.79</v>
      </c>
      <c r="Q88" s="105">
        <v>2585.62</v>
      </c>
      <c r="R88" s="105">
        <v>861.87</v>
      </c>
      <c r="S88" s="105">
        <v>3447.49</v>
      </c>
      <c r="T88" s="105">
        <v>0</v>
      </c>
      <c r="U88" s="105">
        <v>0</v>
      </c>
      <c r="V88" s="105">
        <v>0</v>
      </c>
      <c r="W88" s="105">
        <v>18748.79</v>
      </c>
      <c r="X88" s="105">
        <v>3447.49</v>
      </c>
      <c r="Y88" s="106">
        <v>5.4383885087411397</v>
      </c>
    </row>
    <row r="89" spans="1:25" x14ac:dyDescent="0.25">
      <c r="A89" s="102" t="s">
        <v>77</v>
      </c>
      <c r="B89" s="102" t="s">
        <v>180</v>
      </c>
      <c r="C89" s="102" t="s">
        <v>190</v>
      </c>
      <c r="D89" s="109">
        <v>14</v>
      </c>
      <c r="E89" s="106">
        <v>6641.6559999999999</v>
      </c>
      <c r="F89" s="106">
        <v>0.78400000000000003</v>
      </c>
      <c r="G89" s="106">
        <v>1.085</v>
      </c>
      <c r="H89" s="106">
        <v>0</v>
      </c>
      <c r="I89" s="106">
        <v>0</v>
      </c>
      <c r="J89" s="106">
        <v>0</v>
      </c>
      <c r="K89" s="106">
        <v>0</v>
      </c>
      <c r="L89" s="106">
        <v>0</v>
      </c>
      <c r="M89" s="105">
        <v>0</v>
      </c>
      <c r="N89" s="105">
        <v>6426.85</v>
      </c>
      <c r="O89" s="105">
        <v>0</v>
      </c>
      <c r="P89" s="105">
        <v>6426.85</v>
      </c>
      <c r="Q89" s="105">
        <v>1651.93</v>
      </c>
      <c r="R89" s="105">
        <v>550.62</v>
      </c>
      <c r="S89" s="105">
        <v>2202.5500000000002</v>
      </c>
      <c r="T89" s="105">
        <v>0</v>
      </c>
      <c r="U89" s="105">
        <v>0</v>
      </c>
      <c r="V89" s="105">
        <v>0</v>
      </c>
      <c r="W89" s="105">
        <v>6426.85</v>
      </c>
      <c r="X89" s="105">
        <v>2202.5500000000002</v>
      </c>
      <c r="Y89" s="106">
        <v>2.9179133277337601</v>
      </c>
    </row>
    <row r="90" spans="1:25" x14ac:dyDescent="0.25">
      <c r="A90" s="102" t="s">
        <v>77</v>
      </c>
      <c r="B90" s="102" t="s">
        <v>180</v>
      </c>
      <c r="C90" s="102" t="s">
        <v>191</v>
      </c>
      <c r="D90" s="109">
        <v>67</v>
      </c>
      <c r="E90" s="106">
        <v>6638.3729999999996</v>
      </c>
      <c r="F90" s="106">
        <v>0</v>
      </c>
      <c r="G90" s="106">
        <v>2.2120000000000002</v>
      </c>
      <c r="H90" s="106">
        <v>0</v>
      </c>
      <c r="I90" s="106">
        <v>0</v>
      </c>
      <c r="J90" s="106">
        <v>0</v>
      </c>
      <c r="K90" s="106">
        <v>0</v>
      </c>
      <c r="L90" s="106">
        <v>0</v>
      </c>
      <c r="M90" s="105">
        <v>0</v>
      </c>
      <c r="N90" s="105">
        <v>5625.66</v>
      </c>
      <c r="O90" s="105">
        <v>0</v>
      </c>
      <c r="P90" s="105">
        <v>5625.66</v>
      </c>
      <c r="Q90" s="105">
        <v>895.94</v>
      </c>
      <c r="R90" s="105">
        <v>298.64</v>
      </c>
      <c r="S90" s="105">
        <v>1194.58</v>
      </c>
      <c r="T90" s="105">
        <v>0</v>
      </c>
      <c r="U90" s="105">
        <v>0</v>
      </c>
      <c r="V90" s="105">
        <v>0</v>
      </c>
      <c r="W90" s="105">
        <v>5625.66</v>
      </c>
      <c r="X90" s="105">
        <v>1194.58</v>
      </c>
      <c r="Y90" s="106">
        <v>4.7093204306115997</v>
      </c>
    </row>
    <row r="91" spans="1:25" x14ac:dyDescent="0.25">
      <c r="A91" s="102" t="s">
        <v>77</v>
      </c>
      <c r="B91" s="102" t="s">
        <v>180</v>
      </c>
      <c r="C91" s="102" t="s">
        <v>192</v>
      </c>
      <c r="D91" s="109">
        <v>693</v>
      </c>
      <c r="E91" s="106">
        <v>99760.096000000005</v>
      </c>
      <c r="F91" s="106">
        <v>16.239999999999998</v>
      </c>
      <c r="G91" s="106">
        <v>23.396999999999998</v>
      </c>
      <c r="H91" s="106">
        <v>0</v>
      </c>
      <c r="I91" s="106">
        <v>0</v>
      </c>
      <c r="J91" s="106">
        <v>0</v>
      </c>
      <c r="K91" s="106">
        <v>0</v>
      </c>
      <c r="L91" s="106">
        <v>0</v>
      </c>
      <c r="M91" s="105">
        <v>0</v>
      </c>
      <c r="N91" s="105">
        <v>107949.74</v>
      </c>
      <c r="O91" s="105">
        <v>0</v>
      </c>
      <c r="P91" s="105">
        <v>107949.74</v>
      </c>
      <c r="Q91" s="105">
        <v>11190.08</v>
      </c>
      <c r="R91" s="105">
        <v>3701.18</v>
      </c>
      <c r="S91" s="105">
        <v>14891.26</v>
      </c>
      <c r="T91" s="105">
        <v>0</v>
      </c>
      <c r="U91" s="105">
        <v>-24173.16</v>
      </c>
      <c r="V91" s="105">
        <v>-24173.16</v>
      </c>
      <c r="W91" s="105">
        <v>107949.74</v>
      </c>
      <c r="X91" s="105">
        <v>39064.42</v>
      </c>
      <c r="Y91" s="106">
        <v>2.7633775184682099</v>
      </c>
    </row>
    <row r="92" spans="1:25" x14ac:dyDescent="0.25">
      <c r="A92" s="102" t="s">
        <v>77</v>
      </c>
      <c r="B92" s="102" t="s">
        <v>180</v>
      </c>
      <c r="C92" s="102" t="s">
        <v>193</v>
      </c>
      <c r="D92" s="109">
        <v>20</v>
      </c>
      <c r="E92" s="106">
        <v>4059.6260000000002</v>
      </c>
      <c r="F92" s="106">
        <v>1.2330000000000001</v>
      </c>
      <c r="G92" s="106">
        <v>0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5">
        <v>0</v>
      </c>
      <c r="N92" s="105">
        <v>4752.87</v>
      </c>
      <c r="O92" s="105">
        <v>0</v>
      </c>
      <c r="P92" s="105">
        <v>4752.87</v>
      </c>
      <c r="Q92" s="105">
        <v>1566.39</v>
      </c>
      <c r="R92" s="105">
        <v>522.13</v>
      </c>
      <c r="S92" s="105">
        <v>2088.52</v>
      </c>
      <c r="T92" s="105">
        <v>0</v>
      </c>
      <c r="U92" s="105">
        <v>-1094.32</v>
      </c>
      <c r="V92" s="105">
        <v>-1094.32</v>
      </c>
      <c r="W92" s="105">
        <v>4752.87</v>
      </c>
      <c r="X92" s="105">
        <v>3182.84</v>
      </c>
      <c r="Y92" s="106">
        <v>1.49327958678413</v>
      </c>
    </row>
    <row r="93" spans="1:25" x14ac:dyDescent="0.25">
      <c r="A93" s="102" t="s">
        <v>77</v>
      </c>
      <c r="B93" s="102" t="s">
        <v>180</v>
      </c>
      <c r="C93" s="102" t="s">
        <v>194</v>
      </c>
      <c r="D93" s="109">
        <v>558</v>
      </c>
      <c r="E93" s="106">
        <v>113058.766</v>
      </c>
      <c r="F93" s="106">
        <v>19.896999999999998</v>
      </c>
      <c r="G93" s="106">
        <v>29.853000000000002</v>
      </c>
      <c r="H93" s="106">
        <v>0</v>
      </c>
      <c r="I93" s="106">
        <v>0</v>
      </c>
      <c r="J93" s="106">
        <v>0</v>
      </c>
      <c r="K93" s="106">
        <v>0</v>
      </c>
      <c r="L93" s="106">
        <v>0</v>
      </c>
      <c r="M93" s="105">
        <v>0</v>
      </c>
      <c r="N93" s="105">
        <v>126629.67</v>
      </c>
      <c r="O93" s="105">
        <v>0</v>
      </c>
      <c r="P93" s="105">
        <v>126629.67</v>
      </c>
      <c r="Q93" s="105">
        <v>44625.21</v>
      </c>
      <c r="R93" s="105">
        <v>14874.96</v>
      </c>
      <c r="S93" s="105">
        <v>59500.17</v>
      </c>
      <c r="T93" s="105">
        <v>0</v>
      </c>
      <c r="U93" s="105">
        <v>-24529.38</v>
      </c>
      <c r="V93" s="105">
        <v>-24529.38</v>
      </c>
      <c r="W93" s="105">
        <v>126629.67</v>
      </c>
      <c r="X93" s="105">
        <v>84029.55</v>
      </c>
      <c r="Y93" s="106">
        <v>1.5069659423381401</v>
      </c>
    </row>
    <row r="94" spans="1:25" x14ac:dyDescent="0.25">
      <c r="A94" s="102" t="s">
        <v>77</v>
      </c>
      <c r="B94" s="102" t="s">
        <v>180</v>
      </c>
      <c r="C94" s="102" t="s">
        <v>195</v>
      </c>
      <c r="D94" s="109">
        <v>6</v>
      </c>
      <c r="E94" s="106">
        <v>2217.7510000000002</v>
      </c>
      <c r="F94" s="106">
        <v>0</v>
      </c>
      <c r="G94" s="106">
        <v>0.435</v>
      </c>
      <c r="H94" s="106">
        <v>0</v>
      </c>
      <c r="I94" s="106">
        <v>0</v>
      </c>
      <c r="J94" s="106">
        <v>0</v>
      </c>
      <c r="K94" s="106">
        <v>0</v>
      </c>
      <c r="L94" s="106">
        <v>0</v>
      </c>
      <c r="M94" s="105">
        <v>0</v>
      </c>
      <c r="N94" s="105">
        <v>1673.16</v>
      </c>
      <c r="O94" s="105">
        <v>0</v>
      </c>
      <c r="P94" s="105">
        <v>1673.16</v>
      </c>
      <c r="Q94" s="105">
        <v>537.41999999999996</v>
      </c>
      <c r="R94" s="105">
        <v>179.14</v>
      </c>
      <c r="S94" s="105">
        <v>716.56</v>
      </c>
      <c r="T94" s="105">
        <v>0</v>
      </c>
      <c r="U94" s="105">
        <v>0</v>
      </c>
      <c r="V94" s="105">
        <v>0</v>
      </c>
      <c r="W94" s="105">
        <v>1673.16</v>
      </c>
      <c r="X94" s="105">
        <v>716.56</v>
      </c>
      <c r="Y94" s="106">
        <v>2.3349893937702402</v>
      </c>
    </row>
    <row r="95" spans="1:25" x14ac:dyDescent="0.25">
      <c r="A95" s="102" t="s">
        <v>77</v>
      </c>
      <c r="B95" s="102" t="s">
        <v>180</v>
      </c>
      <c r="C95" s="102" t="s">
        <v>196</v>
      </c>
      <c r="D95" s="109">
        <v>1728</v>
      </c>
      <c r="E95" s="106">
        <v>414971.04300000001</v>
      </c>
      <c r="F95" s="106">
        <v>68.296999999999997</v>
      </c>
      <c r="G95" s="106">
        <v>102.21899999999999</v>
      </c>
      <c r="H95" s="106">
        <v>0</v>
      </c>
      <c r="I95" s="106">
        <v>0</v>
      </c>
      <c r="J95" s="106">
        <v>0</v>
      </c>
      <c r="K95" s="106">
        <v>0</v>
      </c>
      <c r="L95" s="106">
        <v>0</v>
      </c>
      <c r="M95" s="105">
        <v>0</v>
      </c>
      <c r="N95" s="105">
        <v>453366.51</v>
      </c>
      <c r="O95" s="105">
        <v>0</v>
      </c>
      <c r="P95" s="105">
        <v>453366.51</v>
      </c>
      <c r="Q95" s="105">
        <v>173872.32</v>
      </c>
      <c r="R95" s="105">
        <v>57957.1</v>
      </c>
      <c r="S95" s="105">
        <v>231829.42</v>
      </c>
      <c r="T95" s="105">
        <v>0</v>
      </c>
      <c r="U95" s="105">
        <v>-81062.929999999993</v>
      </c>
      <c r="V95" s="105">
        <v>-81062.929999999993</v>
      </c>
      <c r="W95" s="105">
        <v>453366.51</v>
      </c>
      <c r="X95" s="105">
        <v>312892.34999999998</v>
      </c>
      <c r="Y95" s="106">
        <v>1.4489536417237401</v>
      </c>
    </row>
    <row r="96" spans="1:25" x14ac:dyDescent="0.25">
      <c r="A96" s="102" t="s">
        <v>77</v>
      </c>
      <c r="B96" s="102" t="s">
        <v>180</v>
      </c>
      <c r="C96" s="102" t="s">
        <v>197</v>
      </c>
      <c r="D96" s="109">
        <v>259</v>
      </c>
      <c r="E96" s="106">
        <v>124776.399</v>
      </c>
      <c r="F96" s="106">
        <v>18.268999999999998</v>
      </c>
      <c r="G96" s="106">
        <v>26.452000000000002</v>
      </c>
      <c r="H96" s="106">
        <v>0</v>
      </c>
      <c r="I96" s="106">
        <v>0</v>
      </c>
      <c r="J96" s="106">
        <v>0</v>
      </c>
      <c r="K96" s="106">
        <v>0</v>
      </c>
      <c r="L96" s="106">
        <v>0</v>
      </c>
      <c r="M96" s="105">
        <v>0</v>
      </c>
      <c r="N96" s="105">
        <v>130339.13</v>
      </c>
      <c r="O96" s="105">
        <v>0</v>
      </c>
      <c r="P96" s="105">
        <v>130339.13</v>
      </c>
      <c r="Q96" s="105">
        <v>50660.69</v>
      </c>
      <c r="R96" s="105">
        <v>16886.849999999999</v>
      </c>
      <c r="S96" s="105">
        <v>67547.539999999994</v>
      </c>
      <c r="T96" s="105">
        <v>0</v>
      </c>
      <c r="U96" s="105">
        <v>-17684.28</v>
      </c>
      <c r="V96" s="105">
        <v>-17684.28</v>
      </c>
      <c r="W96" s="105">
        <v>130339.13</v>
      </c>
      <c r="X96" s="105">
        <v>85231.82</v>
      </c>
      <c r="Y96" s="106">
        <v>1.5292308670635</v>
      </c>
    </row>
    <row r="97" spans="1:25" x14ac:dyDescent="0.25">
      <c r="A97" s="102" t="s">
        <v>77</v>
      </c>
      <c r="B97" s="102" t="s">
        <v>180</v>
      </c>
      <c r="C97" s="102" t="s">
        <v>198</v>
      </c>
      <c r="D97" s="109">
        <v>14</v>
      </c>
      <c r="E97" s="106">
        <v>3236.4679999999998</v>
      </c>
      <c r="F97" s="106">
        <v>0</v>
      </c>
      <c r="G97" s="106">
        <v>1.3839999999999999</v>
      </c>
      <c r="H97" s="106">
        <v>0</v>
      </c>
      <c r="I97" s="106">
        <v>0</v>
      </c>
      <c r="J97" s="106">
        <v>0</v>
      </c>
      <c r="K97" s="106">
        <v>0</v>
      </c>
      <c r="L97" s="106">
        <v>0</v>
      </c>
      <c r="M97" s="105">
        <v>0</v>
      </c>
      <c r="N97" s="105">
        <v>2949.93</v>
      </c>
      <c r="O97" s="105">
        <v>0</v>
      </c>
      <c r="P97" s="105">
        <v>2949.93</v>
      </c>
      <c r="Q97" s="105">
        <v>1411.81</v>
      </c>
      <c r="R97" s="105">
        <v>470.6</v>
      </c>
      <c r="S97" s="105">
        <v>1882.41</v>
      </c>
      <c r="T97" s="105">
        <v>0</v>
      </c>
      <c r="U97" s="105">
        <v>0</v>
      </c>
      <c r="V97" s="105">
        <v>0</v>
      </c>
      <c r="W97" s="105">
        <v>2949.93</v>
      </c>
      <c r="X97" s="105">
        <v>1882.41</v>
      </c>
      <c r="Y97" s="106">
        <v>1.56710280969608</v>
      </c>
    </row>
    <row r="98" spans="1:25" x14ac:dyDescent="0.25">
      <c r="A98" s="102" t="s">
        <v>77</v>
      </c>
      <c r="B98" s="102" t="s">
        <v>180</v>
      </c>
      <c r="C98" s="102" t="s">
        <v>199</v>
      </c>
      <c r="D98" s="109">
        <v>9</v>
      </c>
      <c r="E98" s="106">
        <v>1446.6</v>
      </c>
      <c r="F98" s="106">
        <v>0.63100000000000001</v>
      </c>
      <c r="G98" s="106">
        <v>0</v>
      </c>
      <c r="H98" s="106">
        <v>0</v>
      </c>
      <c r="I98" s="106">
        <v>0</v>
      </c>
      <c r="J98" s="106">
        <v>0</v>
      </c>
      <c r="K98" s="106">
        <v>0</v>
      </c>
      <c r="L98" s="106">
        <v>0</v>
      </c>
      <c r="M98" s="105">
        <v>0</v>
      </c>
      <c r="N98" s="105">
        <v>1954.39</v>
      </c>
      <c r="O98" s="105">
        <v>0</v>
      </c>
      <c r="P98" s="105">
        <v>1954.39</v>
      </c>
      <c r="Q98" s="105">
        <v>960.7</v>
      </c>
      <c r="R98" s="105">
        <v>320.23</v>
      </c>
      <c r="S98" s="105">
        <v>1280.93</v>
      </c>
      <c r="T98" s="105">
        <v>0</v>
      </c>
      <c r="U98" s="105">
        <v>-389.95</v>
      </c>
      <c r="V98" s="105">
        <v>-389.95</v>
      </c>
      <c r="W98" s="105">
        <v>1954.39</v>
      </c>
      <c r="X98" s="105">
        <v>1670.88</v>
      </c>
      <c r="Y98" s="106">
        <v>1.1696770564014201</v>
      </c>
    </row>
    <row r="99" spans="1:25" x14ac:dyDescent="0.25">
      <c r="A99" s="102" t="s">
        <v>77</v>
      </c>
      <c r="B99" s="102" t="s">
        <v>180</v>
      </c>
      <c r="C99" s="102" t="s">
        <v>200</v>
      </c>
      <c r="D99" s="109">
        <v>287</v>
      </c>
      <c r="E99" s="106">
        <v>62105.228999999999</v>
      </c>
      <c r="F99" s="106">
        <v>13.303000000000001</v>
      </c>
      <c r="G99" s="106">
        <v>19.920999999999999</v>
      </c>
      <c r="H99" s="106">
        <v>0</v>
      </c>
      <c r="I99" s="106">
        <v>0</v>
      </c>
      <c r="J99" s="106">
        <v>0</v>
      </c>
      <c r="K99" s="106">
        <v>0</v>
      </c>
      <c r="L99" s="106">
        <v>0</v>
      </c>
      <c r="M99" s="105">
        <v>0</v>
      </c>
      <c r="N99" s="105">
        <v>75170.58</v>
      </c>
      <c r="O99" s="105">
        <v>0</v>
      </c>
      <c r="P99" s="105">
        <v>75170.58</v>
      </c>
      <c r="Q99" s="105">
        <v>25627.78</v>
      </c>
      <c r="R99" s="105">
        <v>8542.4</v>
      </c>
      <c r="S99" s="105">
        <v>34170.18</v>
      </c>
      <c r="T99" s="105">
        <v>0</v>
      </c>
      <c r="U99" s="105">
        <v>-17059.95</v>
      </c>
      <c r="V99" s="105">
        <v>-17059.95</v>
      </c>
      <c r="W99" s="105">
        <v>75170.58</v>
      </c>
      <c r="X99" s="105">
        <v>51230.13</v>
      </c>
      <c r="Y99" s="106">
        <v>1.46731191195494</v>
      </c>
    </row>
    <row r="100" spans="1:25" x14ac:dyDescent="0.25">
      <c r="A100" s="102" t="s">
        <v>77</v>
      </c>
      <c r="B100" s="102" t="s">
        <v>180</v>
      </c>
      <c r="C100" s="102" t="s">
        <v>201</v>
      </c>
      <c r="D100" s="109">
        <v>89</v>
      </c>
      <c r="E100" s="106">
        <v>22238.431</v>
      </c>
      <c r="F100" s="106">
        <v>5.3579999999999997</v>
      </c>
      <c r="G100" s="106">
        <v>8.0380000000000003</v>
      </c>
      <c r="H100" s="106">
        <v>0</v>
      </c>
      <c r="I100" s="106">
        <v>0</v>
      </c>
      <c r="J100" s="106">
        <v>0</v>
      </c>
      <c r="K100" s="106">
        <v>0</v>
      </c>
      <c r="L100" s="106">
        <v>0</v>
      </c>
      <c r="M100" s="105">
        <v>0</v>
      </c>
      <c r="N100" s="105">
        <v>28337.84</v>
      </c>
      <c r="O100" s="105">
        <v>0</v>
      </c>
      <c r="P100" s="105">
        <v>28337.84</v>
      </c>
      <c r="Q100" s="105">
        <v>13568.89</v>
      </c>
      <c r="R100" s="105">
        <v>4522.96</v>
      </c>
      <c r="S100" s="105">
        <v>18091.849999999999</v>
      </c>
      <c r="T100" s="105">
        <v>0</v>
      </c>
      <c r="U100" s="105">
        <v>-6199.47</v>
      </c>
      <c r="V100" s="105">
        <v>-6199.47</v>
      </c>
      <c r="W100" s="105">
        <v>28337.84</v>
      </c>
      <c r="X100" s="105">
        <v>24291.32</v>
      </c>
      <c r="Y100" s="106">
        <v>1.16658296049782</v>
      </c>
    </row>
    <row r="101" spans="1:25" x14ac:dyDescent="0.25">
      <c r="A101" s="102" t="s">
        <v>77</v>
      </c>
      <c r="B101" s="102" t="s">
        <v>180</v>
      </c>
      <c r="C101" s="102" t="s">
        <v>241</v>
      </c>
      <c r="D101" s="109">
        <v>4</v>
      </c>
      <c r="E101" s="106">
        <v>954.08</v>
      </c>
      <c r="F101" s="106">
        <v>0.33400000000000002</v>
      </c>
      <c r="G101" s="106">
        <v>1.7000000000000001E-2</v>
      </c>
      <c r="H101" s="106">
        <v>0</v>
      </c>
      <c r="I101" s="106">
        <v>0</v>
      </c>
      <c r="J101" s="106">
        <v>0</v>
      </c>
      <c r="K101" s="106">
        <v>0</v>
      </c>
      <c r="L101" s="106">
        <v>0</v>
      </c>
      <c r="M101" s="105">
        <v>0</v>
      </c>
      <c r="N101" s="105">
        <v>1273.93</v>
      </c>
      <c r="O101" s="105">
        <v>0</v>
      </c>
      <c r="P101" s="105">
        <v>1273.93</v>
      </c>
      <c r="Q101" s="105">
        <v>0</v>
      </c>
      <c r="R101" s="105">
        <v>637.95000000000005</v>
      </c>
      <c r="S101" s="105">
        <v>637.95000000000005</v>
      </c>
      <c r="T101" s="105">
        <v>0</v>
      </c>
      <c r="U101" s="105">
        <v>0</v>
      </c>
      <c r="V101" s="105">
        <v>0</v>
      </c>
      <c r="W101" s="105">
        <v>1273.93</v>
      </c>
      <c r="X101" s="105">
        <v>637.95000000000005</v>
      </c>
      <c r="Y101" s="106">
        <v>1.99691198369778</v>
      </c>
    </row>
    <row r="102" spans="1:25" x14ac:dyDescent="0.25">
      <c r="A102" s="102" t="s">
        <v>77</v>
      </c>
      <c r="B102" s="102" t="s">
        <v>180</v>
      </c>
      <c r="C102" s="102" t="s">
        <v>242</v>
      </c>
      <c r="D102" s="109">
        <v>7</v>
      </c>
      <c r="E102" s="106">
        <v>2102.4549999999999</v>
      </c>
      <c r="F102" s="106">
        <v>0.48599999999999999</v>
      </c>
      <c r="G102" s="106">
        <v>0.65400000000000003</v>
      </c>
      <c r="H102" s="106">
        <v>0</v>
      </c>
      <c r="I102" s="106">
        <v>0</v>
      </c>
      <c r="J102" s="106">
        <v>0</v>
      </c>
      <c r="K102" s="106">
        <v>0</v>
      </c>
      <c r="L102" s="106">
        <v>0</v>
      </c>
      <c r="M102" s="105">
        <v>0</v>
      </c>
      <c r="N102" s="105">
        <v>3039.08</v>
      </c>
      <c r="O102" s="105">
        <v>0</v>
      </c>
      <c r="P102" s="105">
        <v>3039.08</v>
      </c>
      <c r="Q102" s="105">
        <v>0</v>
      </c>
      <c r="R102" s="105">
        <v>600.45000000000005</v>
      </c>
      <c r="S102" s="105">
        <v>600.45000000000005</v>
      </c>
      <c r="T102" s="105">
        <v>0</v>
      </c>
      <c r="U102" s="105">
        <v>-617.77</v>
      </c>
      <c r="V102" s="105">
        <v>-617.77</v>
      </c>
      <c r="W102" s="105">
        <v>3039.08</v>
      </c>
      <c r="X102" s="105">
        <v>1218.22</v>
      </c>
      <c r="Y102" s="106">
        <v>2.4946889724351902</v>
      </c>
    </row>
    <row r="103" spans="1:25" x14ac:dyDescent="0.25">
      <c r="A103" s="102" t="s">
        <v>77</v>
      </c>
      <c r="B103" s="102" t="s">
        <v>180</v>
      </c>
      <c r="C103" s="102" t="s">
        <v>243</v>
      </c>
      <c r="D103" s="109">
        <v>16</v>
      </c>
      <c r="E103" s="106">
        <v>4788.4799999999996</v>
      </c>
      <c r="F103" s="106">
        <v>3.6539999999999999</v>
      </c>
      <c r="G103" s="106">
        <v>4.7469999999999999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5">
        <v>0</v>
      </c>
      <c r="N103" s="105">
        <v>12989.05</v>
      </c>
      <c r="O103" s="105">
        <v>0</v>
      </c>
      <c r="P103" s="105">
        <v>12989.05</v>
      </c>
      <c r="Q103" s="105">
        <v>0</v>
      </c>
      <c r="R103" s="105">
        <v>5107.5</v>
      </c>
      <c r="S103" s="105">
        <v>5107.5</v>
      </c>
      <c r="T103" s="105">
        <v>0</v>
      </c>
      <c r="U103" s="105">
        <v>-956.31</v>
      </c>
      <c r="V103" s="105">
        <v>-956.31</v>
      </c>
      <c r="W103" s="105">
        <v>12989.05</v>
      </c>
      <c r="X103" s="105">
        <v>6063.81</v>
      </c>
      <c r="Y103" s="106">
        <v>2.14206084953189</v>
      </c>
    </row>
    <row r="104" spans="1:25" x14ac:dyDescent="0.25">
      <c r="A104" s="102" t="s">
        <v>77</v>
      </c>
      <c r="B104" s="102" t="s">
        <v>180</v>
      </c>
      <c r="C104" s="102" t="s">
        <v>244</v>
      </c>
      <c r="D104" s="109">
        <v>21</v>
      </c>
      <c r="E104" s="106">
        <v>2607.7150000000001</v>
      </c>
      <c r="F104" s="106">
        <v>1.6759999999999999</v>
      </c>
      <c r="G104" s="106">
        <v>2.2570000000000001</v>
      </c>
      <c r="H104" s="106">
        <v>0</v>
      </c>
      <c r="I104" s="106">
        <v>0</v>
      </c>
      <c r="J104" s="106">
        <v>0</v>
      </c>
      <c r="K104" s="106">
        <v>0</v>
      </c>
      <c r="L104" s="106">
        <v>0</v>
      </c>
      <c r="M104" s="105">
        <v>0</v>
      </c>
      <c r="N104" s="105">
        <v>6342.41</v>
      </c>
      <c r="O104" s="105">
        <v>0</v>
      </c>
      <c r="P104" s="105">
        <v>6342.41</v>
      </c>
      <c r="Q104" s="105">
        <v>0</v>
      </c>
      <c r="R104" s="105">
        <v>2806.43</v>
      </c>
      <c r="S104" s="105">
        <v>2806.43</v>
      </c>
      <c r="T104" s="105">
        <v>0</v>
      </c>
      <c r="U104" s="105">
        <v>-766.23</v>
      </c>
      <c r="V104" s="105">
        <v>-766.23</v>
      </c>
      <c r="W104" s="105">
        <v>6342.41</v>
      </c>
      <c r="X104" s="105">
        <v>3572.66</v>
      </c>
      <c r="Y104" s="106">
        <v>1.7752626894246899</v>
      </c>
    </row>
    <row r="105" spans="1:25" x14ac:dyDescent="0.25">
      <c r="A105" s="102" t="s">
        <v>77</v>
      </c>
      <c r="B105" s="102" t="s">
        <v>180</v>
      </c>
      <c r="C105" s="102" t="s">
        <v>245</v>
      </c>
      <c r="D105" s="109">
        <v>2</v>
      </c>
      <c r="E105" s="106">
        <v>0</v>
      </c>
      <c r="F105" s="106">
        <v>0</v>
      </c>
      <c r="G105" s="106">
        <v>0</v>
      </c>
      <c r="H105" s="106">
        <v>0</v>
      </c>
      <c r="I105" s="106">
        <v>0</v>
      </c>
      <c r="J105" s="106">
        <v>0</v>
      </c>
      <c r="K105" s="106">
        <v>0</v>
      </c>
      <c r="L105" s="106">
        <v>0</v>
      </c>
      <c r="M105" s="105">
        <v>0</v>
      </c>
      <c r="N105" s="105">
        <v>0</v>
      </c>
      <c r="O105" s="105">
        <v>0</v>
      </c>
      <c r="P105" s="105">
        <v>0</v>
      </c>
      <c r="Q105" s="105">
        <v>7203</v>
      </c>
      <c r="R105" s="105">
        <v>0</v>
      </c>
      <c r="S105" s="105">
        <v>7203</v>
      </c>
      <c r="T105" s="105">
        <v>0</v>
      </c>
      <c r="U105" s="105">
        <v>0</v>
      </c>
      <c r="V105" s="105">
        <v>0</v>
      </c>
      <c r="W105" s="105">
        <v>0</v>
      </c>
      <c r="X105" s="105">
        <v>7203</v>
      </c>
      <c r="Y105" s="106">
        <v>0</v>
      </c>
    </row>
    <row r="106" spans="1:25" x14ac:dyDescent="0.25">
      <c r="A106" s="102" t="s">
        <v>77</v>
      </c>
      <c r="B106" s="102" t="s">
        <v>180</v>
      </c>
      <c r="C106" s="102" t="s">
        <v>246</v>
      </c>
      <c r="D106" s="109">
        <v>110</v>
      </c>
      <c r="E106" s="106">
        <v>0</v>
      </c>
      <c r="F106" s="106">
        <v>0</v>
      </c>
      <c r="G106" s="106">
        <v>0</v>
      </c>
      <c r="H106" s="106">
        <v>0</v>
      </c>
      <c r="I106" s="106">
        <v>0</v>
      </c>
      <c r="J106" s="106">
        <v>0</v>
      </c>
      <c r="K106" s="106">
        <v>0</v>
      </c>
      <c r="L106" s="106">
        <v>0</v>
      </c>
      <c r="M106" s="105">
        <v>0</v>
      </c>
      <c r="N106" s="105">
        <v>0</v>
      </c>
      <c r="O106" s="105">
        <v>0</v>
      </c>
      <c r="P106" s="105">
        <v>0</v>
      </c>
      <c r="Q106" s="105">
        <v>10296.74</v>
      </c>
      <c r="R106" s="105">
        <v>3414.88</v>
      </c>
      <c r="S106" s="105">
        <v>13711.62</v>
      </c>
      <c r="T106" s="105">
        <v>0</v>
      </c>
      <c r="U106" s="105">
        <v>0</v>
      </c>
      <c r="V106" s="105">
        <v>0</v>
      </c>
      <c r="W106" s="105">
        <v>0</v>
      </c>
      <c r="X106" s="105">
        <v>13711.62</v>
      </c>
      <c r="Y106" s="106">
        <v>0</v>
      </c>
    </row>
    <row r="107" spans="1:25" x14ac:dyDescent="0.25">
      <c r="A107" s="102" t="s">
        <v>260</v>
      </c>
      <c r="B107" s="102" t="s">
        <v>159</v>
      </c>
      <c r="C107" s="102" t="s">
        <v>160</v>
      </c>
      <c r="D107" s="109">
        <v>1</v>
      </c>
      <c r="E107" s="106">
        <v>268248</v>
      </c>
      <c r="F107" s="106">
        <v>59.9</v>
      </c>
      <c r="G107" s="106">
        <v>59.9</v>
      </c>
      <c r="H107" s="106">
        <v>0</v>
      </c>
      <c r="I107" s="106">
        <v>0</v>
      </c>
      <c r="J107" s="106">
        <v>0</v>
      </c>
      <c r="K107" s="106">
        <v>0</v>
      </c>
      <c r="L107" s="106">
        <v>0</v>
      </c>
      <c r="M107" s="105">
        <v>0</v>
      </c>
      <c r="N107" s="105">
        <v>414079.45</v>
      </c>
      <c r="O107" s="105">
        <v>0</v>
      </c>
      <c r="P107" s="105">
        <v>414079.45</v>
      </c>
      <c r="Q107" s="105">
        <v>75109</v>
      </c>
      <c r="R107" s="105">
        <v>33413</v>
      </c>
      <c r="S107" s="105">
        <v>108522</v>
      </c>
      <c r="T107" s="105">
        <v>0</v>
      </c>
      <c r="U107" s="105">
        <v>0</v>
      </c>
      <c r="V107" s="105">
        <v>0</v>
      </c>
      <c r="W107" s="105">
        <v>414079.45</v>
      </c>
      <c r="X107" s="105">
        <v>108522</v>
      </c>
      <c r="Y107" s="106">
        <v>3.8156267853522801</v>
      </c>
    </row>
    <row r="108" spans="1:25" x14ac:dyDescent="0.25">
      <c r="A108" s="102" t="s">
        <v>260</v>
      </c>
      <c r="B108" s="102" t="s">
        <v>159</v>
      </c>
      <c r="C108" s="102" t="s">
        <v>161</v>
      </c>
      <c r="D108" s="109">
        <v>1</v>
      </c>
      <c r="E108" s="106">
        <v>44913</v>
      </c>
      <c r="F108" s="106">
        <v>6.31</v>
      </c>
      <c r="G108" s="106">
        <v>6.32</v>
      </c>
      <c r="H108" s="106">
        <v>0</v>
      </c>
      <c r="I108" s="106">
        <v>0</v>
      </c>
      <c r="J108" s="106">
        <v>0</v>
      </c>
      <c r="K108" s="106">
        <v>0</v>
      </c>
      <c r="L108" s="106">
        <v>0</v>
      </c>
      <c r="M108" s="105">
        <v>0</v>
      </c>
      <c r="N108" s="105">
        <v>48074.54</v>
      </c>
      <c r="O108" s="105">
        <v>0</v>
      </c>
      <c r="P108" s="105">
        <v>48074.54</v>
      </c>
      <c r="Q108" s="105">
        <v>12575.53</v>
      </c>
      <c r="R108" s="105">
        <v>15429.24</v>
      </c>
      <c r="S108" s="105">
        <v>28004.77</v>
      </c>
      <c r="T108" s="105">
        <v>0</v>
      </c>
      <c r="U108" s="105">
        <v>0</v>
      </c>
      <c r="V108" s="105">
        <v>0</v>
      </c>
      <c r="W108" s="105">
        <v>48074.54</v>
      </c>
      <c r="X108" s="105">
        <v>28004.77</v>
      </c>
      <c r="Y108" s="106">
        <v>1.7166554126314899</v>
      </c>
    </row>
    <row r="109" spans="1:25" x14ac:dyDescent="0.25">
      <c r="B109" s="100"/>
      <c r="C109" s="102"/>
      <c r="D109" s="109"/>
      <c r="E109" s="106"/>
      <c r="F109" s="106"/>
      <c r="G109" s="106"/>
      <c r="H109" s="106"/>
      <c r="I109" s="106"/>
      <c r="J109" s="106"/>
      <c r="K109" s="106"/>
      <c r="L109" s="106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</row>
    <row r="110" spans="1:25" x14ac:dyDescent="0.25">
      <c r="B110" s="100"/>
      <c r="C110" s="102"/>
      <c r="D110" s="109"/>
      <c r="E110" s="106"/>
      <c r="F110" s="106"/>
      <c r="G110" s="106"/>
      <c r="H110" s="106"/>
      <c r="I110" s="106"/>
      <c r="J110" s="106"/>
      <c r="K110" s="106"/>
      <c r="L110" s="106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</row>
    <row r="111" spans="1:25" x14ac:dyDescent="0.25">
      <c r="C111" s="102"/>
      <c r="D111" s="109"/>
      <c r="E111" s="106"/>
      <c r="F111" s="106"/>
      <c r="G111" s="106"/>
      <c r="H111" s="106"/>
      <c r="I111" s="106"/>
      <c r="J111" s="106"/>
      <c r="K111" s="106"/>
      <c r="L111" s="106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</row>
    <row r="112" spans="1:25" x14ac:dyDescent="0.25">
      <c r="C112" s="102"/>
      <c r="D112" s="109"/>
      <c r="E112" s="106"/>
      <c r="F112" s="106"/>
      <c r="G112" s="106"/>
      <c r="H112" s="106"/>
      <c r="I112" s="106"/>
      <c r="J112" s="106"/>
      <c r="K112" s="106"/>
      <c r="L112" s="106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</row>
    <row r="113" spans="3:25" x14ac:dyDescent="0.25">
      <c r="C113" s="102"/>
      <c r="D113" s="109"/>
      <c r="E113" s="106"/>
      <c r="F113" s="106"/>
      <c r="G113" s="106"/>
      <c r="H113" s="106"/>
      <c r="I113" s="106"/>
      <c r="J113" s="106"/>
      <c r="K113" s="106"/>
      <c r="L113" s="106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</row>
    <row r="114" spans="3:25" x14ac:dyDescent="0.25">
      <c r="C114" s="102"/>
      <c r="D114" s="109"/>
      <c r="E114" s="106"/>
      <c r="F114" s="106"/>
      <c r="G114" s="106"/>
      <c r="H114" s="106"/>
      <c r="I114" s="106"/>
      <c r="J114" s="106"/>
      <c r="K114" s="106"/>
      <c r="L114" s="106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</row>
    <row r="115" spans="3:25" x14ac:dyDescent="0.25">
      <c r="C115" s="102"/>
      <c r="D115" s="109"/>
      <c r="E115" s="106"/>
      <c r="F115" s="106"/>
      <c r="G115" s="106"/>
      <c r="H115" s="106"/>
      <c r="I115" s="106"/>
      <c r="J115" s="106"/>
      <c r="K115" s="106"/>
      <c r="L115" s="106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</row>
    <row r="116" spans="3:25" x14ac:dyDescent="0.25">
      <c r="C116" s="102"/>
      <c r="D116" s="109"/>
      <c r="E116" s="106"/>
      <c r="F116" s="106"/>
      <c r="G116" s="106"/>
      <c r="H116" s="106"/>
      <c r="I116" s="106"/>
      <c r="J116" s="106"/>
      <c r="K116" s="106"/>
      <c r="L116" s="106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</row>
    <row r="117" spans="3:25" x14ac:dyDescent="0.25">
      <c r="C117" s="102"/>
      <c r="D117" s="109"/>
      <c r="E117" s="106"/>
      <c r="F117" s="106"/>
      <c r="G117" s="106"/>
      <c r="H117" s="106"/>
      <c r="I117" s="106"/>
      <c r="J117" s="106"/>
      <c r="K117" s="106"/>
      <c r="L117" s="106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</row>
    <row r="118" spans="3:25" x14ac:dyDescent="0.25">
      <c r="C118" s="102"/>
      <c r="D118" s="109"/>
      <c r="E118" s="106"/>
      <c r="F118" s="106"/>
      <c r="G118" s="106"/>
      <c r="H118" s="106"/>
      <c r="I118" s="106"/>
      <c r="J118" s="106"/>
      <c r="K118" s="106"/>
      <c r="L118" s="106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</row>
    <row r="119" spans="3:25" x14ac:dyDescent="0.25">
      <c r="C119" s="102"/>
      <c r="D119" s="109"/>
      <c r="E119" s="106"/>
      <c r="F119" s="106"/>
      <c r="G119" s="106"/>
      <c r="H119" s="106"/>
      <c r="I119" s="106"/>
      <c r="J119" s="106"/>
      <c r="K119" s="106"/>
      <c r="L119" s="106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</row>
    <row r="120" spans="3:25" x14ac:dyDescent="0.25">
      <c r="C120" s="102"/>
      <c r="D120" s="109"/>
      <c r="E120" s="106"/>
      <c r="F120" s="106"/>
      <c r="G120" s="106"/>
      <c r="H120" s="106"/>
      <c r="I120" s="106"/>
      <c r="J120" s="106"/>
      <c r="K120" s="106"/>
      <c r="L120" s="106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</row>
    <row r="121" spans="3:25" x14ac:dyDescent="0.25">
      <c r="C121" s="102"/>
      <c r="D121" s="109"/>
      <c r="E121" s="106"/>
      <c r="F121" s="106"/>
      <c r="G121" s="106"/>
      <c r="H121" s="106"/>
      <c r="I121" s="106"/>
      <c r="J121" s="106"/>
      <c r="K121" s="106"/>
      <c r="L121" s="106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</row>
    <row r="122" spans="3:25" x14ac:dyDescent="0.25">
      <c r="C122" s="102"/>
      <c r="D122" s="109"/>
      <c r="E122" s="106"/>
      <c r="F122" s="106"/>
      <c r="G122" s="106"/>
      <c r="H122" s="106"/>
      <c r="I122" s="106"/>
      <c r="J122" s="106"/>
      <c r="K122" s="106"/>
      <c r="L122" s="106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6"/>
    </row>
    <row r="123" spans="3:25" x14ac:dyDescent="0.25">
      <c r="C123" s="102"/>
      <c r="D123" s="109"/>
      <c r="E123" s="106"/>
      <c r="F123" s="106"/>
      <c r="G123" s="106"/>
      <c r="H123" s="106"/>
      <c r="I123" s="106"/>
      <c r="J123" s="106"/>
      <c r="K123" s="106"/>
      <c r="L123" s="106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</row>
    <row r="124" spans="3:25" x14ac:dyDescent="0.25">
      <c r="C124" s="102"/>
      <c r="D124" s="109"/>
      <c r="E124" s="106"/>
      <c r="F124" s="106"/>
      <c r="G124" s="106"/>
      <c r="H124" s="106"/>
      <c r="I124" s="106"/>
      <c r="J124" s="106"/>
      <c r="K124" s="106"/>
      <c r="L124" s="106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6"/>
    </row>
    <row r="125" spans="3:25" x14ac:dyDescent="0.25">
      <c r="C125" s="102"/>
      <c r="D125" s="109"/>
      <c r="E125" s="106"/>
      <c r="F125" s="106"/>
      <c r="G125" s="106"/>
      <c r="H125" s="106"/>
      <c r="I125" s="106"/>
      <c r="J125" s="106"/>
      <c r="K125" s="106"/>
      <c r="L125" s="106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</row>
    <row r="126" spans="3:25" x14ac:dyDescent="0.25">
      <c r="C126" s="102"/>
      <c r="D126" s="109"/>
      <c r="E126" s="106"/>
      <c r="F126" s="106"/>
      <c r="G126" s="106"/>
      <c r="H126" s="106"/>
      <c r="I126" s="106"/>
      <c r="J126" s="106"/>
      <c r="K126" s="106"/>
      <c r="L126" s="106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6"/>
    </row>
    <row r="127" spans="3:25" x14ac:dyDescent="0.25">
      <c r="C127" s="102"/>
      <c r="D127" s="109"/>
      <c r="E127" s="106"/>
      <c r="F127" s="106"/>
      <c r="G127" s="106"/>
      <c r="H127" s="106"/>
      <c r="I127" s="106"/>
      <c r="J127" s="106"/>
      <c r="K127" s="106"/>
      <c r="L127" s="106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</row>
    <row r="128" spans="3:25" x14ac:dyDescent="0.25">
      <c r="C128" s="102"/>
      <c r="D128" s="109"/>
      <c r="E128" s="106"/>
      <c r="F128" s="106"/>
      <c r="G128" s="106"/>
      <c r="H128" s="106"/>
      <c r="I128" s="106"/>
      <c r="J128" s="106"/>
      <c r="K128" s="106"/>
      <c r="L128" s="106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6"/>
    </row>
    <row r="129" spans="3:25" x14ac:dyDescent="0.25">
      <c r="C129" s="102"/>
      <c r="D129" s="109"/>
      <c r="E129" s="106"/>
      <c r="F129" s="106"/>
      <c r="G129" s="106"/>
      <c r="H129" s="106"/>
      <c r="I129" s="106"/>
      <c r="J129" s="106"/>
      <c r="K129" s="106"/>
      <c r="L129" s="106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6"/>
    </row>
    <row r="130" spans="3:25" x14ac:dyDescent="0.25">
      <c r="C130" s="102"/>
      <c r="D130" s="109"/>
      <c r="E130" s="106"/>
      <c r="F130" s="106"/>
      <c r="G130" s="106"/>
      <c r="H130" s="106"/>
      <c r="I130" s="106"/>
      <c r="J130" s="106"/>
      <c r="K130" s="106"/>
      <c r="L130" s="106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6"/>
    </row>
    <row r="131" spans="3:25" x14ac:dyDescent="0.25">
      <c r="C131" s="102"/>
      <c r="D131" s="109"/>
      <c r="E131" s="106"/>
      <c r="F131" s="106"/>
      <c r="G131" s="106"/>
      <c r="H131" s="106"/>
      <c r="I131" s="106"/>
      <c r="J131" s="106"/>
      <c r="K131" s="106"/>
      <c r="L131" s="106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6"/>
    </row>
    <row r="132" spans="3:25" x14ac:dyDescent="0.25">
      <c r="C132" s="102"/>
      <c r="D132" s="109"/>
      <c r="E132" s="106"/>
      <c r="F132" s="106"/>
      <c r="G132" s="106"/>
      <c r="H132" s="106"/>
      <c r="I132" s="106"/>
      <c r="J132" s="106"/>
      <c r="K132" s="106"/>
      <c r="L132" s="106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6"/>
    </row>
    <row r="133" spans="3:25" x14ac:dyDescent="0.25">
      <c r="C133" s="102"/>
      <c r="D133" s="109"/>
      <c r="E133" s="106"/>
      <c r="F133" s="106"/>
      <c r="G133" s="106"/>
      <c r="H133" s="106"/>
      <c r="I133" s="106"/>
      <c r="J133" s="106"/>
      <c r="K133" s="106"/>
      <c r="L133" s="106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6"/>
    </row>
    <row r="134" spans="3:25" x14ac:dyDescent="0.25">
      <c r="C134" s="102"/>
      <c r="D134" s="109"/>
      <c r="E134" s="106"/>
      <c r="F134" s="106"/>
      <c r="G134" s="106"/>
      <c r="H134" s="106"/>
      <c r="I134" s="106"/>
      <c r="J134" s="106"/>
      <c r="K134" s="106"/>
      <c r="L134" s="106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6"/>
    </row>
    <row r="135" spans="3:25" x14ac:dyDescent="0.25">
      <c r="C135" s="102"/>
      <c r="D135" s="109"/>
      <c r="E135" s="106"/>
      <c r="F135" s="106"/>
      <c r="G135" s="106"/>
      <c r="H135" s="106"/>
      <c r="I135" s="106"/>
      <c r="J135" s="106"/>
      <c r="K135" s="106"/>
      <c r="L135" s="106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6"/>
    </row>
    <row r="136" spans="3:25" x14ac:dyDescent="0.25">
      <c r="C136" s="102"/>
      <c r="D136" s="109"/>
      <c r="E136" s="106"/>
      <c r="F136" s="106"/>
      <c r="G136" s="106"/>
      <c r="H136" s="106"/>
      <c r="I136" s="106"/>
      <c r="J136" s="106"/>
      <c r="K136" s="106"/>
      <c r="L136" s="106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6"/>
    </row>
    <row r="137" spans="3:25" x14ac:dyDescent="0.25">
      <c r="C137" s="102"/>
      <c r="D137" s="109"/>
      <c r="E137" s="106"/>
      <c r="F137" s="106"/>
      <c r="G137" s="106"/>
      <c r="H137" s="106"/>
      <c r="I137" s="106"/>
      <c r="J137" s="106"/>
      <c r="K137" s="106"/>
      <c r="L137" s="106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6"/>
    </row>
    <row r="138" spans="3:25" x14ac:dyDescent="0.25">
      <c r="C138" s="102"/>
      <c r="D138" s="109"/>
      <c r="E138" s="106"/>
      <c r="F138" s="106"/>
      <c r="G138" s="106"/>
      <c r="H138" s="106"/>
      <c r="I138" s="106"/>
      <c r="J138" s="106"/>
      <c r="K138" s="106"/>
      <c r="L138" s="106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6"/>
    </row>
    <row r="139" spans="3:25" x14ac:dyDescent="0.25">
      <c r="C139" s="102"/>
      <c r="D139" s="109"/>
      <c r="E139" s="106"/>
      <c r="F139" s="106"/>
      <c r="G139" s="106"/>
      <c r="H139" s="106"/>
      <c r="I139" s="106"/>
      <c r="J139" s="106"/>
      <c r="K139" s="106"/>
      <c r="L139" s="106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6"/>
    </row>
    <row r="140" spans="3:25" x14ac:dyDescent="0.25">
      <c r="C140" s="102"/>
      <c r="D140" s="109"/>
      <c r="E140" s="106"/>
      <c r="F140" s="106"/>
      <c r="G140" s="106"/>
      <c r="H140" s="106"/>
      <c r="I140" s="106"/>
      <c r="J140" s="106"/>
      <c r="K140" s="106"/>
      <c r="L140" s="106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6"/>
    </row>
    <row r="141" spans="3:25" x14ac:dyDescent="0.25">
      <c r="C141" s="102"/>
      <c r="D141" s="109"/>
      <c r="E141" s="106"/>
      <c r="F141" s="106"/>
      <c r="G141" s="106"/>
      <c r="H141" s="106"/>
      <c r="I141" s="106"/>
      <c r="J141" s="106"/>
      <c r="K141" s="106"/>
      <c r="L141" s="106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6"/>
    </row>
    <row r="142" spans="3:25" x14ac:dyDescent="0.25">
      <c r="C142" s="102"/>
      <c r="D142" s="109"/>
      <c r="E142" s="106"/>
      <c r="F142" s="106"/>
      <c r="G142" s="106"/>
      <c r="H142" s="106"/>
      <c r="I142" s="106"/>
      <c r="J142" s="106"/>
      <c r="K142" s="106"/>
      <c r="L142" s="106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6"/>
    </row>
    <row r="143" spans="3:25" x14ac:dyDescent="0.25">
      <c r="C143" s="102"/>
      <c r="D143" s="109"/>
      <c r="E143" s="106"/>
      <c r="F143" s="106"/>
      <c r="G143" s="106"/>
      <c r="H143" s="106"/>
      <c r="I143" s="106"/>
      <c r="J143" s="106"/>
      <c r="K143" s="106"/>
      <c r="L143" s="106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6"/>
    </row>
    <row r="144" spans="3:25" x14ac:dyDescent="0.25">
      <c r="C144" s="102"/>
      <c r="D144" s="109"/>
      <c r="E144" s="106"/>
      <c r="F144" s="106"/>
      <c r="G144" s="106"/>
      <c r="H144" s="106"/>
      <c r="I144" s="106"/>
      <c r="J144" s="106"/>
      <c r="K144" s="106"/>
      <c r="L144" s="106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6"/>
    </row>
    <row r="145" spans="3:25" x14ac:dyDescent="0.25">
      <c r="C145" s="102"/>
      <c r="D145" s="109"/>
      <c r="E145" s="106"/>
      <c r="F145" s="106"/>
      <c r="G145" s="106"/>
      <c r="H145" s="106"/>
      <c r="I145" s="106"/>
      <c r="J145" s="106"/>
      <c r="K145" s="106"/>
      <c r="L145" s="106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6"/>
    </row>
    <row r="146" spans="3:25" x14ac:dyDescent="0.25">
      <c r="C146" s="102"/>
      <c r="D146" s="109"/>
      <c r="E146" s="106"/>
      <c r="F146" s="106"/>
      <c r="G146" s="106"/>
      <c r="H146" s="106"/>
      <c r="I146" s="106"/>
      <c r="J146" s="106"/>
      <c r="K146" s="106"/>
      <c r="L146" s="106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6"/>
    </row>
    <row r="147" spans="3:25" x14ac:dyDescent="0.25">
      <c r="C147" s="102"/>
      <c r="D147" s="109"/>
      <c r="E147" s="106"/>
      <c r="F147" s="106"/>
      <c r="G147" s="106"/>
      <c r="H147" s="106"/>
      <c r="I147" s="106"/>
      <c r="J147" s="106"/>
      <c r="K147" s="106"/>
      <c r="L147" s="106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6"/>
    </row>
    <row r="148" spans="3:25" x14ac:dyDescent="0.25">
      <c r="C148" s="102"/>
      <c r="D148" s="109"/>
      <c r="E148" s="106"/>
      <c r="F148" s="106"/>
      <c r="G148" s="106"/>
      <c r="H148" s="106"/>
      <c r="I148" s="106"/>
      <c r="J148" s="106"/>
      <c r="K148" s="106"/>
      <c r="L148" s="106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6"/>
    </row>
    <row r="149" spans="3:25" x14ac:dyDescent="0.25">
      <c r="C149" s="102"/>
      <c r="D149" s="109"/>
      <c r="E149" s="106"/>
      <c r="F149" s="106"/>
      <c r="G149" s="106"/>
      <c r="H149" s="106"/>
      <c r="I149" s="106"/>
      <c r="J149" s="106"/>
      <c r="K149" s="106"/>
      <c r="L149" s="106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6"/>
    </row>
    <row r="150" spans="3:25" x14ac:dyDescent="0.25">
      <c r="C150" s="102"/>
      <c r="D150" s="109"/>
      <c r="E150" s="106"/>
      <c r="F150" s="106"/>
      <c r="G150" s="106"/>
      <c r="H150" s="106"/>
      <c r="I150" s="106"/>
      <c r="J150" s="106"/>
      <c r="K150" s="106"/>
      <c r="L150" s="106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6"/>
    </row>
    <row r="151" spans="3:25" x14ac:dyDescent="0.25">
      <c r="C151" s="102"/>
      <c r="D151" s="109"/>
      <c r="E151" s="106"/>
      <c r="F151" s="106"/>
      <c r="G151" s="106"/>
      <c r="H151" s="106"/>
      <c r="I151" s="106"/>
      <c r="J151" s="106"/>
      <c r="K151" s="106"/>
      <c r="L151" s="106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6"/>
    </row>
    <row r="152" spans="3:25" x14ac:dyDescent="0.25">
      <c r="C152" s="102"/>
      <c r="D152" s="109"/>
      <c r="E152" s="106"/>
      <c r="F152" s="106"/>
      <c r="G152" s="106"/>
      <c r="H152" s="106"/>
      <c r="I152" s="106"/>
      <c r="J152" s="106"/>
      <c r="K152" s="106"/>
      <c r="L152" s="106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6"/>
    </row>
    <row r="153" spans="3:25" x14ac:dyDescent="0.25">
      <c r="C153" s="102"/>
      <c r="D153" s="109"/>
      <c r="E153" s="106"/>
      <c r="F153" s="106"/>
      <c r="G153" s="106"/>
      <c r="H153" s="106"/>
      <c r="I153" s="106"/>
      <c r="J153" s="106"/>
      <c r="K153" s="106"/>
      <c r="L153" s="106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6"/>
    </row>
    <row r="154" spans="3:25" x14ac:dyDescent="0.25">
      <c r="C154" s="102"/>
      <c r="D154" s="109"/>
      <c r="E154" s="106"/>
      <c r="F154" s="106"/>
      <c r="G154" s="106"/>
      <c r="H154" s="106"/>
      <c r="I154" s="106"/>
      <c r="J154" s="106"/>
      <c r="K154" s="106"/>
      <c r="L154" s="106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6"/>
    </row>
    <row r="155" spans="3:25" x14ac:dyDescent="0.25">
      <c r="C155" s="102"/>
      <c r="D155" s="109"/>
      <c r="E155" s="106"/>
      <c r="F155" s="106"/>
      <c r="G155" s="106"/>
      <c r="H155" s="106"/>
      <c r="I155" s="106"/>
      <c r="J155" s="106"/>
      <c r="K155" s="106"/>
      <c r="L155" s="106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6"/>
    </row>
    <row r="156" spans="3:25" x14ac:dyDescent="0.25">
      <c r="C156" s="102"/>
      <c r="D156" s="109"/>
      <c r="E156" s="106"/>
      <c r="F156" s="106"/>
      <c r="G156" s="106"/>
      <c r="H156" s="106"/>
      <c r="I156" s="106"/>
      <c r="J156" s="106"/>
      <c r="K156" s="106"/>
      <c r="L156" s="106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6"/>
    </row>
    <row r="157" spans="3:25" x14ac:dyDescent="0.25">
      <c r="C157" s="102"/>
      <c r="D157" s="109"/>
      <c r="E157" s="106"/>
      <c r="F157" s="106"/>
      <c r="G157" s="106"/>
      <c r="H157" s="106"/>
      <c r="I157" s="106"/>
      <c r="J157" s="106"/>
      <c r="K157" s="106"/>
      <c r="L157" s="106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6"/>
    </row>
    <row r="158" spans="3:25" x14ac:dyDescent="0.25">
      <c r="C158" s="102"/>
      <c r="D158" s="109"/>
      <c r="E158" s="106"/>
      <c r="F158" s="106"/>
      <c r="G158" s="106"/>
      <c r="H158" s="106"/>
      <c r="I158" s="106"/>
      <c r="J158" s="106"/>
      <c r="K158" s="106"/>
      <c r="L158" s="106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6"/>
    </row>
    <row r="159" spans="3:25" x14ac:dyDescent="0.25">
      <c r="C159" s="102"/>
      <c r="D159" s="109"/>
      <c r="E159" s="106"/>
      <c r="F159" s="106"/>
      <c r="G159" s="106"/>
      <c r="H159" s="106"/>
      <c r="I159" s="106"/>
      <c r="J159" s="106"/>
      <c r="K159" s="106"/>
      <c r="L159" s="106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6"/>
    </row>
    <row r="160" spans="3:25" x14ac:dyDescent="0.25">
      <c r="C160" s="102"/>
      <c r="D160" s="109"/>
      <c r="E160" s="106"/>
      <c r="F160" s="106"/>
      <c r="G160" s="106"/>
      <c r="H160" s="106"/>
      <c r="I160" s="106"/>
      <c r="J160" s="106"/>
      <c r="K160" s="106"/>
      <c r="L160" s="106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6"/>
    </row>
    <row r="161" spans="3:25" x14ac:dyDescent="0.25">
      <c r="C161" s="102"/>
      <c r="D161" s="109"/>
      <c r="E161" s="106"/>
      <c r="F161" s="106"/>
      <c r="G161" s="106"/>
      <c r="H161" s="106"/>
      <c r="I161" s="106"/>
      <c r="J161" s="106"/>
      <c r="K161" s="106"/>
      <c r="L161" s="106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6"/>
    </row>
    <row r="162" spans="3:25" x14ac:dyDescent="0.25">
      <c r="C162" s="102"/>
      <c r="D162" s="109"/>
      <c r="E162" s="106"/>
      <c r="F162" s="106"/>
      <c r="G162" s="106"/>
      <c r="H162" s="106"/>
      <c r="I162" s="106"/>
      <c r="J162" s="106"/>
      <c r="K162" s="106"/>
      <c r="L162" s="106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6"/>
    </row>
    <row r="163" spans="3:25" x14ac:dyDescent="0.25">
      <c r="C163" s="102"/>
      <c r="D163" s="109"/>
      <c r="E163" s="106"/>
      <c r="F163" s="106"/>
      <c r="G163" s="106"/>
      <c r="H163" s="106"/>
      <c r="I163" s="106"/>
      <c r="J163" s="106"/>
      <c r="K163" s="106"/>
      <c r="L163" s="106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6"/>
    </row>
    <row r="164" spans="3:25" x14ac:dyDescent="0.25">
      <c r="C164" s="102"/>
      <c r="D164" s="109"/>
      <c r="E164" s="106"/>
      <c r="F164" s="106"/>
      <c r="G164" s="106"/>
      <c r="H164" s="106"/>
      <c r="I164" s="106"/>
      <c r="J164" s="106"/>
      <c r="K164" s="106"/>
      <c r="L164" s="106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6"/>
    </row>
    <row r="165" spans="3:25" x14ac:dyDescent="0.25">
      <c r="C165" s="102"/>
      <c r="D165" s="109"/>
      <c r="E165" s="106"/>
      <c r="F165" s="106"/>
      <c r="G165" s="106"/>
      <c r="H165" s="106"/>
      <c r="I165" s="106"/>
      <c r="J165" s="106"/>
      <c r="K165" s="106"/>
      <c r="L165" s="106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6"/>
    </row>
    <row r="166" spans="3:25" x14ac:dyDescent="0.25">
      <c r="C166" s="102"/>
      <c r="D166" s="109"/>
      <c r="E166" s="106"/>
      <c r="F166" s="106"/>
      <c r="G166" s="106"/>
      <c r="H166" s="106"/>
      <c r="I166" s="106"/>
      <c r="J166" s="106"/>
      <c r="K166" s="106"/>
      <c r="L166" s="106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6"/>
    </row>
    <row r="167" spans="3:25" x14ac:dyDescent="0.25">
      <c r="C167" s="102"/>
      <c r="D167" s="109"/>
      <c r="E167" s="106"/>
      <c r="F167" s="106"/>
      <c r="G167" s="106"/>
      <c r="H167" s="106"/>
      <c r="I167" s="106"/>
      <c r="J167" s="106"/>
      <c r="K167" s="106"/>
      <c r="L167" s="106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6"/>
    </row>
    <row r="168" spans="3:25" x14ac:dyDescent="0.25">
      <c r="C168" s="102"/>
      <c r="D168" s="109"/>
      <c r="E168" s="106"/>
      <c r="F168" s="106"/>
      <c r="G168" s="106"/>
      <c r="H168" s="106"/>
      <c r="I168" s="106"/>
      <c r="J168" s="106"/>
      <c r="K168" s="106"/>
      <c r="L168" s="106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6"/>
    </row>
    <row r="169" spans="3:25" x14ac:dyDescent="0.25">
      <c r="C169" s="102"/>
      <c r="D169" s="109"/>
      <c r="E169" s="106"/>
      <c r="F169" s="106"/>
      <c r="G169" s="106"/>
      <c r="H169" s="106"/>
      <c r="I169" s="106"/>
      <c r="J169" s="106"/>
      <c r="K169" s="106"/>
      <c r="L169" s="106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6"/>
    </row>
    <row r="170" spans="3:25" x14ac:dyDescent="0.25">
      <c r="C170" s="102"/>
      <c r="D170" s="109"/>
      <c r="E170" s="106"/>
      <c r="F170" s="106"/>
      <c r="G170" s="106"/>
      <c r="H170" s="106"/>
      <c r="I170" s="106"/>
      <c r="J170" s="106"/>
      <c r="K170" s="106"/>
      <c r="L170" s="106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6"/>
    </row>
    <row r="171" spans="3:25" x14ac:dyDescent="0.25">
      <c r="C171" s="102"/>
      <c r="D171" s="109"/>
      <c r="E171" s="106"/>
      <c r="F171" s="106"/>
      <c r="G171" s="106"/>
      <c r="H171" s="106"/>
      <c r="I171" s="106"/>
      <c r="J171" s="106"/>
      <c r="K171" s="106"/>
      <c r="L171" s="106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6"/>
    </row>
    <row r="172" spans="3:25" x14ac:dyDescent="0.25">
      <c r="C172" s="102"/>
      <c r="D172" s="109"/>
      <c r="E172" s="106"/>
      <c r="F172" s="106"/>
      <c r="G172" s="106"/>
      <c r="H172" s="106"/>
      <c r="I172" s="106"/>
      <c r="J172" s="106"/>
      <c r="K172" s="106"/>
      <c r="L172" s="106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6"/>
    </row>
    <row r="173" spans="3:25" x14ac:dyDescent="0.25">
      <c r="C173" s="102"/>
      <c r="D173" s="109"/>
      <c r="E173" s="106"/>
      <c r="F173" s="106"/>
      <c r="G173" s="106"/>
      <c r="H173" s="106"/>
      <c r="I173" s="106"/>
      <c r="J173" s="106"/>
      <c r="K173" s="106"/>
      <c r="L173" s="106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6"/>
    </row>
    <row r="174" spans="3:25" x14ac:dyDescent="0.25">
      <c r="C174" s="102"/>
      <c r="D174" s="109"/>
      <c r="E174" s="106"/>
      <c r="F174" s="106"/>
      <c r="G174" s="106"/>
      <c r="H174" s="106"/>
      <c r="I174" s="106"/>
      <c r="J174" s="106"/>
      <c r="K174" s="106"/>
      <c r="L174" s="106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6"/>
    </row>
    <row r="175" spans="3:25" x14ac:dyDescent="0.25">
      <c r="C175" s="102"/>
      <c r="D175" s="109"/>
      <c r="E175" s="106"/>
      <c r="F175" s="106"/>
      <c r="G175" s="106"/>
      <c r="H175" s="106"/>
      <c r="I175" s="106"/>
      <c r="J175" s="106"/>
      <c r="K175" s="106"/>
      <c r="L175" s="106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6"/>
    </row>
    <row r="176" spans="3:25" x14ac:dyDescent="0.25">
      <c r="C176" s="102"/>
      <c r="D176" s="109"/>
      <c r="E176" s="106"/>
      <c r="F176" s="106"/>
      <c r="G176" s="106"/>
      <c r="H176" s="106"/>
      <c r="I176" s="106"/>
      <c r="J176" s="106"/>
      <c r="K176" s="106"/>
      <c r="L176" s="106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6"/>
    </row>
    <row r="177" spans="3:25" x14ac:dyDescent="0.25">
      <c r="C177" s="102"/>
      <c r="D177" s="109"/>
      <c r="E177" s="106"/>
      <c r="F177" s="106"/>
      <c r="G177" s="106"/>
      <c r="H177" s="106"/>
      <c r="I177" s="106"/>
      <c r="J177" s="106"/>
      <c r="K177" s="106"/>
      <c r="L177" s="106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6"/>
    </row>
    <row r="178" spans="3:25" x14ac:dyDescent="0.25">
      <c r="C178" s="102"/>
      <c r="D178" s="109"/>
      <c r="E178" s="106"/>
      <c r="F178" s="106"/>
      <c r="G178" s="106"/>
      <c r="H178" s="106"/>
      <c r="I178" s="106"/>
      <c r="J178" s="106"/>
      <c r="K178" s="106"/>
      <c r="L178" s="106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6"/>
    </row>
    <row r="179" spans="3:25" x14ac:dyDescent="0.25">
      <c r="C179" s="102"/>
      <c r="D179" s="109"/>
      <c r="E179" s="106"/>
      <c r="F179" s="106"/>
      <c r="G179" s="106"/>
      <c r="H179" s="106"/>
      <c r="I179" s="106"/>
      <c r="J179" s="106"/>
      <c r="K179" s="106"/>
      <c r="L179" s="106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6"/>
    </row>
    <row r="180" spans="3:25" x14ac:dyDescent="0.25">
      <c r="C180" s="102"/>
      <c r="D180" s="109"/>
      <c r="E180" s="106"/>
      <c r="F180" s="106"/>
      <c r="G180" s="106"/>
      <c r="H180" s="106"/>
      <c r="I180" s="106"/>
      <c r="J180" s="106"/>
      <c r="K180" s="106"/>
      <c r="L180" s="106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6"/>
    </row>
    <row r="181" spans="3:25" x14ac:dyDescent="0.25">
      <c r="C181" s="102"/>
      <c r="D181" s="109"/>
      <c r="E181" s="106"/>
      <c r="F181" s="106"/>
      <c r="G181" s="106"/>
      <c r="H181" s="106"/>
      <c r="I181" s="106"/>
      <c r="J181" s="106"/>
      <c r="K181" s="106"/>
      <c r="L181" s="106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6"/>
    </row>
    <row r="182" spans="3:25" x14ac:dyDescent="0.25">
      <c r="C182" s="102"/>
      <c r="D182" s="109"/>
      <c r="E182" s="106"/>
      <c r="F182" s="106"/>
      <c r="G182" s="106"/>
      <c r="H182" s="106"/>
      <c r="I182" s="106"/>
      <c r="J182" s="106"/>
      <c r="K182" s="106"/>
      <c r="L182" s="106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6"/>
    </row>
    <row r="183" spans="3:25" x14ac:dyDescent="0.25">
      <c r="C183" s="102"/>
      <c r="D183" s="109"/>
      <c r="E183" s="106"/>
      <c r="F183" s="106"/>
      <c r="G183" s="106"/>
      <c r="H183" s="106"/>
      <c r="I183" s="106"/>
      <c r="J183" s="106"/>
      <c r="K183" s="106"/>
      <c r="L183" s="106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6"/>
    </row>
    <row r="184" spans="3:25" x14ac:dyDescent="0.25">
      <c r="C184" s="102"/>
      <c r="D184" s="109"/>
      <c r="E184" s="106"/>
      <c r="F184" s="106"/>
      <c r="G184" s="106"/>
      <c r="H184" s="106"/>
      <c r="I184" s="106"/>
      <c r="J184" s="106"/>
      <c r="K184" s="106"/>
      <c r="L184" s="106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6"/>
    </row>
    <row r="185" spans="3:25" x14ac:dyDescent="0.25">
      <c r="C185" s="102"/>
      <c r="D185" s="109"/>
      <c r="E185" s="106"/>
      <c r="F185" s="106"/>
      <c r="G185" s="106"/>
      <c r="H185" s="106"/>
      <c r="I185" s="106"/>
      <c r="J185" s="106"/>
      <c r="K185" s="106"/>
      <c r="L185" s="106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6"/>
    </row>
    <row r="186" spans="3:25" x14ac:dyDescent="0.25">
      <c r="C186" s="102"/>
      <c r="D186" s="109"/>
      <c r="E186" s="106"/>
      <c r="F186" s="106"/>
      <c r="G186" s="106"/>
      <c r="H186" s="106"/>
      <c r="I186" s="106"/>
      <c r="J186" s="106"/>
      <c r="K186" s="106"/>
      <c r="L186" s="106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6"/>
    </row>
    <row r="187" spans="3:25" x14ac:dyDescent="0.25">
      <c r="C187" s="102"/>
      <c r="D187" s="109"/>
      <c r="E187" s="106"/>
      <c r="F187" s="106"/>
      <c r="G187" s="106"/>
      <c r="H187" s="106"/>
      <c r="I187" s="106"/>
      <c r="J187" s="106"/>
      <c r="K187" s="106"/>
      <c r="L187" s="106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6"/>
    </row>
    <row r="188" spans="3:25" x14ac:dyDescent="0.25">
      <c r="C188" s="102"/>
      <c r="D188" s="109"/>
      <c r="E188" s="106"/>
      <c r="F188" s="106"/>
      <c r="G188" s="106"/>
      <c r="H188" s="106"/>
      <c r="I188" s="106"/>
      <c r="J188" s="106"/>
      <c r="K188" s="106"/>
      <c r="L188" s="106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6"/>
    </row>
    <row r="189" spans="3:25" x14ac:dyDescent="0.25">
      <c r="C189" s="102"/>
      <c r="D189" s="109"/>
      <c r="E189" s="106"/>
      <c r="F189" s="106"/>
      <c r="G189" s="106"/>
      <c r="H189" s="106"/>
      <c r="I189" s="106"/>
      <c r="J189" s="106"/>
      <c r="K189" s="106"/>
      <c r="L189" s="106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6"/>
    </row>
    <row r="190" spans="3:25" x14ac:dyDescent="0.25">
      <c r="C190" s="102"/>
      <c r="D190" s="109"/>
      <c r="E190" s="106"/>
      <c r="F190" s="106"/>
      <c r="G190" s="106"/>
      <c r="H190" s="106"/>
      <c r="I190" s="106"/>
      <c r="J190" s="106"/>
      <c r="K190" s="106"/>
      <c r="L190" s="106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6"/>
    </row>
    <row r="191" spans="3:25" x14ac:dyDescent="0.25">
      <c r="C191" s="102"/>
      <c r="D191" s="109"/>
      <c r="E191" s="106"/>
      <c r="F191" s="106"/>
      <c r="G191" s="106"/>
      <c r="H191" s="106"/>
      <c r="I191" s="106"/>
      <c r="J191" s="106"/>
      <c r="K191" s="106"/>
      <c r="L191" s="106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6"/>
    </row>
    <row r="192" spans="3:25" x14ac:dyDescent="0.25">
      <c r="C192" s="102"/>
      <c r="D192" s="109"/>
      <c r="E192" s="106"/>
      <c r="F192" s="106"/>
      <c r="G192" s="106"/>
      <c r="H192" s="106"/>
      <c r="I192" s="106"/>
      <c r="J192" s="106"/>
      <c r="K192" s="106"/>
      <c r="L192" s="106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6"/>
    </row>
    <row r="193" spans="3:25" x14ac:dyDescent="0.25">
      <c r="C193" s="102"/>
      <c r="D193" s="109"/>
      <c r="E193" s="106"/>
      <c r="F193" s="106"/>
      <c r="G193" s="106"/>
      <c r="H193" s="106"/>
      <c r="I193" s="106"/>
      <c r="J193" s="106"/>
      <c r="K193" s="106"/>
      <c r="L193" s="106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6"/>
    </row>
    <row r="194" spans="3:25" x14ac:dyDescent="0.25">
      <c r="C194" s="102"/>
      <c r="D194" s="109"/>
      <c r="E194" s="106"/>
      <c r="F194" s="106"/>
      <c r="G194" s="106"/>
      <c r="H194" s="106"/>
      <c r="I194" s="106"/>
      <c r="J194" s="106"/>
      <c r="K194" s="106"/>
      <c r="L194" s="106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6"/>
    </row>
    <row r="195" spans="3:25" x14ac:dyDescent="0.25">
      <c r="C195" s="102"/>
      <c r="D195" s="109"/>
      <c r="E195" s="106"/>
      <c r="F195" s="106"/>
      <c r="G195" s="106"/>
      <c r="H195" s="106"/>
      <c r="I195" s="106"/>
      <c r="J195" s="106"/>
      <c r="K195" s="106"/>
      <c r="L195" s="106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6"/>
    </row>
    <row r="196" spans="3:25" x14ac:dyDescent="0.25">
      <c r="C196" s="102"/>
      <c r="D196" s="109"/>
      <c r="E196" s="106"/>
      <c r="F196" s="106"/>
      <c r="G196" s="106"/>
      <c r="H196" s="106"/>
      <c r="I196" s="106"/>
      <c r="J196" s="106"/>
      <c r="K196" s="106"/>
      <c r="L196" s="106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6"/>
    </row>
    <row r="197" spans="3:25" x14ac:dyDescent="0.25">
      <c r="C197" s="102"/>
      <c r="D197" s="109"/>
      <c r="E197" s="106"/>
      <c r="F197" s="106"/>
      <c r="G197" s="106"/>
      <c r="H197" s="106"/>
      <c r="I197" s="106"/>
      <c r="J197" s="106"/>
      <c r="K197" s="106"/>
      <c r="L197" s="106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6"/>
    </row>
    <row r="198" spans="3:25" x14ac:dyDescent="0.25">
      <c r="C198" s="102"/>
      <c r="D198" s="109"/>
      <c r="E198" s="106"/>
      <c r="F198" s="106"/>
      <c r="G198" s="106"/>
      <c r="H198" s="106"/>
      <c r="I198" s="106"/>
      <c r="J198" s="106"/>
      <c r="K198" s="106"/>
      <c r="L198" s="106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6"/>
    </row>
    <row r="199" spans="3:25" x14ac:dyDescent="0.25">
      <c r="C199" s="102"/>
      <c r="D199" s="109"/>
      <c r="E199" s="106"/>
      <c r="F199" s="106"/>
      <c r="G199" s="106"/>
      <c r="H199" s="106"/>
      <c r="I199" s="106"/>
      <c r="J199" s="106"/>
      <c r="K199" s="106"/>
      <c r="L199" s="106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6"/>
    </row>
    <row r="200" spans="3:25" x14ac:dyDescent="0.25">
      <c r="C200" s="102"/>
      <c r="D200" s="109"/>
      <c r="E200" s="106"/>
      <c r="F200" s="106"/>
      <c r="G200" s="106"/>
      <c r="H200" s="106"/>
      <c r="I200" s="106"/>
      <c r="J200" s="106"/>
      <c r="K200" s="106"/>
      <c r="L200" s="106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6"/>
    </row>
    <row r="201" spans="3:25" x14ac:dyDescent="0.25">
      <c r="C201" s="102"/>
      <c r="D201" s="109"/>
      <c r="E201" s="106"/>
      <c r="F201" s="106"/>
      <c r="G201" s="106"/>
      <c r="H201" s="106"/>
      <c r="I201" s="106"/>
      <c r="J201" s="106"/>
      <c r="K201" s="106"/>
      <c r="L201" s="106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6"/>
    </row>
    <row r="202" spans="3:25" x14ac:dyDescent="0.25">
      <c r="C202" s="102"/>
      <c r="D202" s="109"/>
      <c r="E202" s="106"/>
      <c r="F202" s="106"/>
      <c r="G202" s="106"/>
      <c r="H202" s="106"/>
      <c r="I202" s="106"/>
      <c r="J202" s="106"/>
      <c r="K202" s="106"/>
      <c r="L202" s="106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6"/>
    </row>
    <row r="203" spans="3:25" x14ac:dyDescent="0.25">
      <c r="C203" s="102"/>
      <c r="D203" s="109"/>
      <c r="E203" s="106"/>
      <c r="F203" s="106"/>
      <c r="G203" s="106"/>
      <c r="H203" s="106"/>
      <c r="I203" s="106"/>
      <c r="J203" s="106"/>
      <c r="K203" s="106"/>
      <c r="L203" s="106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6"/>
    </row>
    <row r="204" spans="3:25" x14ac:dyDescent="0.25">
      <c r="C204" s="102"/>
      <c r="D204" s="109"/>
      <c r="E204" s="106"/>
      <c r="F204" s="106"/>
      <c r="G204" s="106"/>
      <c r="H204" s="106"/>
      <c r="I204" s="106"/>
      <c r="J204" s="106"/>
      <c r="K204" s="106"/>
      <c r="L204" s="106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6"/>
    </row>
    <row r="205" spans="3:25" x14ac:dyDescent="0.25">
      <c r="C205" s="102"/>
      <c r="D205" s="109"/>
      <c r="E205" s="106"/>
      <c r="F205" s="106"/>
      <c r="G205" s="106"/>
      <c r="H205" s="106"/>
      <c r="I205" s="106"/>
      <c r="J205" s="106"/>
      <c r="K205" s="106"/>
      <c r="L205" s="106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6"/>
    </row>
    <row r="206" spans="3:25" x14ac:dyDescent="0.25">
      <c r="C206" s="102"/>
      <c r="D206" s="109"/>
      <c r="E206" s="106"/>
      <c r="F206" s="106"/>
      <c r="G206" s="106"/>
      <c r="H206" s="106"/>
      <c r="I206" s="106"/>
      <c r="J206" s="106"/>
      <c r="K206" s="106"/>
      <c r="L206" s="106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6"/>
    </row>
    <row r="207" spans="3:25" x14ac:dyDescent="0.25">
      <c r="C207" s="102"/>
      <c r="D207" s="109"/>
      <c r="E207" s="106"/>
      <c r="F207" s="106"/>
      <c r="G207" s="106"/>
      <c r="H207" s="106"/>
      <c r="I207" s="106"/>
      <c r="J207" s="106"/>
      <c r="K207" s="106"/>
      <c r="L207" s="106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6"/>
    </row>
    <row r="208" spans="3:25" x14ac:dyDescent="0.25">
      <c r="C208" s="102"/>
      <c r="D208" s="109"/>
      <c r="E208" s="106"/>
      <c r="F208" s="106"/>
      <c r="G208" s="106"/>
      <c r="H208" s="106"/>
      <c r="I208" s="106"/>
      <c r="J208" s="106"/>
      <c r="K208" s="106"/>
      <c r="L208" s="106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6"/>
    </row>
    <row r="209" spans="3:25" x14ac:dyDescent="0.25">
      <c r="C209" s="102"/>
      <c r="D209" s="109"/>
      <c r="E209" s="106"/>
      <c r="F209" s="106"/>
      <c r="G209" s="106"/>
      <c r="H209" s="106"/>
      <c r="I209" s="106"/>
      <c r="J209" s="106"/>
      <c r="K209" s="106"/>
      <c r="L209" s="106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6"/>
    </row>
    <row r="210" spans="3:25" x14ac:dyDescent="0.25">
      <c r="C210" s="102"/>
      <c r="D210" s="109"/>
      <c r="E210" s="106"/>
      <c r="F210" s="106"/>
      <c r="G210" s="106"/>
      <c r="H210" s="106"/>
      <c r="I210" s="106"/>
      <c r="J210" s="106"/>
      <c r="K210" s="106"/>
      <c r="L210" s="106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6"/>
    </row>
    <row r="211" spans="3:25" x14ac:dyDescent="0.25">
      <c r="C211" s="102"/>
      <c r="D211" s="109"/>
      <c r="E211" s="106"/>
      <c r="F211" s="106"/>
      <c r="G211" s="106"/>
      <c r="H211" s="106"/>
      <c r="I211" s="106"/>
      <c r="J211" s="106"/>
      <c r="K211" s="106"/>
      <c r="L211" s="106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6"/>
    </row>
    <row r="212" spans="3:25" x14ac:dyDescent="0.25">
      <c r="C212" s="102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5"/>
      <c r="Y212" s="106"/>
    </row>
  </sheetData>
  <autoFilter ref="A11:Y11" xr:uid="{F76B05EC-2D38-45C5-9AC5-33EC2C58D521}">
    <sortState xmlns:xlrd2="http://schemas.microsoft.com/office/spreadsheetml/2017/richdata2" ref="A12:Y108">
      <sortCondition ref="B1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17D7-23FD-44A4-924D-CBC929D485FC}">
  <sheetPr>
    <pageSetUpPr fitToPage="1"/>
  </sheetPr>
  <dimension ref="A1:AQ59"/>
  <sheetViews>
    <sheetView tabSelected="1" topLeftCell="B1" zoomScale="55" zoomScaleNormal="55" workbookViewId="0">
      <selection activeCell="F16" sqref="F16"/>
    </sheetView>
  </sheetViews>
  <sheetFormatPr defaultColWidth="12.5703125" defaultRowHeight="15" outlineLevelRow="1" x14ac:dyDescent="0.2"/>
  <cols>
    <col min="1" max="1" width="10.85546875" style="1" bestFit="1" customWidth="1"/>
    <col min="2" max="2" width="52.28515625" style="1" bestFit="1" customWidth="1"/>
    <col min="3" max="3" width="1.42578125" style="6" customWidth="1"/>
    <col min="4" max="4" width="35.5703125" style="1" bestFit="1" customWidth="1"/>
    <col min="5" max="6" width="26.7109375" style="1" customWidth="1"/>
    <col min="7" max="7" width="19.5703125" style="1" bestFit="1" customWidth="1"/>
    <col min="8" max="9" width="19.5703125" style="1" customWidth="1"/>
    <col min="10" max="10" width="22.85546875" style="1" customWidth="1"/>
    <col min="11" max="11" width="26.140625" style="1" bestFit="1" customWidth="1"/>
    <col min="12" max="13" width="26.140625" style="1" customWidth="1"/>
    <col min="14" max="14" width="18.85546875" style="1" bestFit="1" customWidth="1"/>
    <col min="15" max="15" width="18.42578125" style="1" bestFit="1" customWidth="1"/>
    <col min="16" max="16" width="18.85546875" style="1" customWidth="1"/>
    <col min="17" max="17" width="15.7109375" style="1" customWidth="1"/>
    <col min="18" max="20" width="22.5703125" style="1" customWidth="1"/>
    <col min="21" max="21" width="20.42578125" style="1" bestFit="1" customWidth="1"/>
    <col min="22" max="22" width="18" style="1" hidden="1" customWidth="1"/>
    <col min="23" max="23" width="2.28515625" style="6" customWidth="1"/>
    <col min="24" max="24" width="15.28515625" style="1" bestFit="1" customWidth="1"/>
    <col min="25" max="25" width="18.85546875" style="1" bestFit="1" customWidth="1"/>
    <col min="26" max="26" width="16.5703125" style="1" bestFit="1" customWidth="1"/>
    <col min="27" max="28" width="17.7109375" style="1" bestFit="1" customWidth="1"/>
    <col min="29" max="29" width="2.28515625" style="6" customWidth="1"/>
    <col min="30" max="30" width="12.85546875" style="1" customWidth="1"/>
    <col min="31" max="31" width="12.5703125" style="1"/>
    <col min="32" max="32" width="17.5703125" style="1" customWidth="1"/>
    <col min="33" max="33" width="14.28515625" style="1" customWidth="1"/>
    <col min="34" max="34" width="12.42578125" style="1" customWidth="1"/>
    <col min="35" max="35" width="14" style="1" bestFit="1" customWidth="1"/>
    <col min="36" max="36" width="2.140625" style="6" customWidth="1"/>
    <col min="37" max="37" width="16.28515625" style="1" bestFit="1" customWidth="1"/>
    <col min="38" max="40" width="12.7109375" style="1" bestFit="1" customWidth="1"/>
    <col min="41" max="41" width="23" style="1" bestFit="1" customWidth="1"/>
    <col min="42" max="42" width="22" style="1" bestFit="1" customWidth="1"/>
    <col min="43" max="16384" width="12.5703125" style="1"/>
  </cols>
  <sheetData>
    <row r="1" spans="1:42" ht="20.25" x14ac:dyDescent="0.3">
      <c r="C1" s="77" t="s">
        <v>0</v>
      </c>
      <c r="Q1" s="2"/>
      <c r="R1" s="2"/>
      <c r="S1" s="2"/>
      <c r="T1" s="2"/>
      <c r="U1" s="2"/>
    </row>
    <row r="3" spans="1:42" ht="18" x14ac:dyDescent="0.25">
      <c r="C3" s="78" t="s">
        <v>316</v>
      </c>
      <c r="V3" s="76"/>
    </row>
    <row r="5" spans="1:42" ht="18" x14ac:dyDescent="0.25">
      <c r="B5"/>
      <c r="C5" s="78" t="s">
        <v>1</v>
      </c>
      <c r="D5" s="3"/>
      <c r="E5" s="3"/>
      <c r="F5" s="3"/>
      <c r="U5" s="4"/>
    </row>
    <row r="6" spans="1:42" ht="18" x14ac:dyDescent="0.25">
      <c r="C6" s="78"/>
      <c r="D6" s="5"/>
      <c r="E6" s="5"/>
      <c r="F6" s="5"/>
    </row>
    <row r="7" spans="1:42" ht="18" x14ac:dyDescent="0.25">
      <c r="C7" s="78"/>
      <c r="D7" s="3"/>
      <c r="E7" s="3"/>
      <c r="F7" s="3"/>
      <c r="U7" s="4"/>
    </row>
    <row r="8" spans="1:42" ht="17.25" x14ac:dyDescent="0.35">
      <c r="A8" s="6"/>
      <c r="C8" s="7"/>
      <c r="D8" s="119" t="s">
        <v>2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72"/>
      <c r="W8" s="83"/>
      <c r="X8" s="119" t="s">
        <v>3</v>
      </c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</row>
    <row r="9" spans="1:42" s="37" customFormat="1" ht="120.75" x14ac:dyDescent="0.35">
      <c r="A9" s="9" t="s">
        <v>4</v>
      </c>
      <c r="B9" s="9" t="s">
        <v>5</v>
      </c>
      <c r="C9" s="10"/>
      <c r="D9" s="9" t="s">
        <v>6</v>
      </c>
      <c r="E9" s="9" t="s">
        <v>262</v>
      </c>
      <c r="F9" s="9" t="s">
        <v>263</v>
      </c>
      <c r="G9" s="9" t="s">
        <v>7</v>
      </c>
      <c r="H9" s="115" t="s">
        <v>313</v>
      </c>
      <c r="I9" s="115" t="s">
        <v>314</v>
      </c>
      <c r="J9" s="9" t="s">
        <v>8</v>
      </c>
      <c r="K9" s="9" t="s">
        <v>9</v>
      </c>
      <c r="L9" s="9" t="s">
        <v>267</v>
      </c>
      <c r="M9" s="9" t="s">
        <v>268</v>
      </c>
      <c r="N9" s="9" t="s">
        <v>10</v>
      </c>
      <c r="O9" s="9" t="s">
        <v>264</v>
      </c>
      <c r="P9" s="9" t="s">
        <v>265</v>
      </c>
      <c r="Q9" s="9" t="s">
        <v>11</v>
      </c>
      <c r="R9" s="9" t="s">
        <v>12</v>
      </c>
      <c r="S9" s="9" t="s">
        <v>100</v>
      </c>
      <c r="T9" s="9" t="s">
        <v>99</v>
      </c>
      <c r="U9" s="9" t="s">
        <v>13</v>
      </c>
      <c r="V9" s="9" t="s">
        <v>92</v>
      </c>
      <c r="W9" s="9"/>
      <c r="X9" s="9" t="s">
        <v>14</v>
      </c>
      <c r="Y9" s="11" t="s">
        <v>15</v>
      </c>
      <c r="Z9" s="9" t="s">
        <v>16</v>
      </c>
      <c r="AA9" s="9" t="s">
        <v>17</v>
      </c>
      <c r="AB9" s="9" t="s">
        <v>315</v>
      </c>
      <c r="AC9" s="9"/>
      <c r="AD9" s="11" t="s">
        <v>19</v>
      </c>
      <c r="AE9" s="9" t="s">
        <v>20</v>
      </c>
      <c r="AF9" s="9" t="s">
        <v>21</v>
      </c>
      <c r="AG9" s="9" t="s">
        <v>22</v>
      </c>
      <c r="AH9" s="9" t="s">
        <v>23</v>
      </c>
      <c r="AI9" s="11" t="s">
        <v>24</v>
      </c>
      <c r="AJ9" s="9"/>
      <c r="AK9" s="9" t="s">
        <v>25</v>
      </c>
      <c r="AL9" s="9" t="s">
        <v>26</v>
      </c>
      <c r="AM9" s="9" t="s">
        <v>27</v>
      </c>
      <c r="AN9" s="11" t="s">
        <v>28</v>
      </c>
      <c r="AO9" s="9" t="s">
        <v>29</v>
      </c>
      <c r="AP9" s="9" t="s">
        <v>30</v>
      </c>
    </row>
    <row r="10" spans="1:42" s="37" customFormat="1" x14ac:dyDescent="0.2">
      <c r="A10" s="13"/>
      <c r="B10" s="38">
        <v>-1</v>
      </c>
      <c r="C10" s="38"/>
      <c r="D10" s="38">
        <v>-2</v>
      </c>
      <c r="E10" s="38" t="s">
        <v>97</v>
      </c>
      <c r="F10" s="38" t="s">
        <v>98</v>
      </c>
      <c r="G10" s="38">
        <v>-3</v>
      </c>
      <c r="H10" s="38" t="s">
        <v>95</v>
      </c>
      <c r="I10" s="38" t="s">
        <v>96</v>
      </c>
      <c r="J10" s="38">
        <v>-4</v>
      </c>
      <c r="K10" s="38">
        <v>-5</v>
      </c>
      <c r="L10" s="38" t="s">
        <v>93</v>
      </c>
      <c r="M10" s="38" t="s">
        <v>269</v>
      </c>
      <c r="N10" s="38">
        <v>-6</v>
      </c>
      <c r="O10" s="38" t="s">
        <v>94</v>
      </c>
      <c r="P10" s="38" t="s">
        <v>266</v>
      </c>
      <c r="Q10" s="38">
        <v>-7</v>
      </c>
      <c r="R10" s="38">
        <v>-8</v>
      </c>
      <c r="S10" s="38">
        <v>-9</v>
      </c>
      <c r="T10" s="38">
        <v>-10</v>
      </c>
      <c r="U10" s="38">
        <v>-11</v>
      </c>
      <c r="V10" s="38"/>
      <c r="W10" s="14"/>
      <c r="X10" s="14">
        <v>-12</v>
      </c>
      <c r="Y10" s="14">
        <v>-13</v>
      </c>
      <c r="Z10" s="14">
        <v>-14</v>
      </c>
      <c r="AA10" s="14">
        <v>-15</v>
      </c>
      <c r="AB10" s="14">
        <v>-16</v>
      </c>
      <c r="AC10" s="14"/>
      <c r="AD10" s="14">
        <v>-17</v>
      </c>
      <c r="AE10" s="14">
        <v>-18</v>
      </c>
      <c r="AF10" s="14">
        <v>-19</v>
      </c>
      <c r="AG10" s="14">
        <v>-20</v>
      </c>
      <c r="AH10" s="14">
        <v>-21</v>
      </c>
      <c r="AI10" s="14">
        <v>-22</v>
      </c>
      <c r="AJ10" s="14"/>
      <c r="AK10" s="14">
        <v>-23</v>
      </c>
      <c r="AL10" s="14">
        <v>-24</v>
      </c>
      <c r="AM10" s="14">
        <v>-25</v>
      </c>
      <c r="AN10" s="14">
        <v>-26</v>
      </c>
      <c r="AO10" s="14">
        <v>-27</v>
      </c>
      <c r="AP10" s="14">
        <v>-28</v>
      </c>
    </row>
    <row r="11" spans="1:42" x14ac:dyDescent="0.2">
      <c r="B11" s="15"/>
      <c r="C11" s="16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x14ac:dyDescent="0.2">
      <c r="A12" s="17">
        <v>1</v>
      </c>
      <c r="B12" s="18" t="s">
        <v>31</v>
      </c>
      <c r="C12" s="19"/>
      <c r="D12" s="20">
        <v>2996538.2073175684</v>
      </c>
      <c r="E12" s="20">
        <v>0</v>
      </c>
      <c r="F12" s="20">
        <v>1291595.6299999999</v>
      </c>
      <c r="G12" s="20">
        <v>115791</v>
      </c>
      <c r="H12" s="20">
        <v>168021.94</v>
      </c>
      <c r="I12" s="20">
        <v>800789.63</v>
      </c>
      <c r="J12" s="20">
        <v>3268905</v>
      </c>
      <c r="K12" s="20">
        <v>500000</v>
      </c>
      <c r="L12" s="20">
        <v>221006</v>
      </c>
      <c r="M12" s="20">
        <v>629748.63</v>
      </c>
      <c r="N12" s="20">
        <v>202185.79268243138</v>
      </c>
      <c r="O12" s="20">
        <v>0</v>
      </c>
      <c r="P12" s="20">
        <v>4740003.9399999995</v>
      </c>
      <c r="Q12" s="39">
        <v>0</v>
      </c>
      <c r="R12" s="39">
        <v>0</v>
      </c>
      <c r="S12" s="39">
        <v>0</v>
      </c>
      <c r="T12" s="39">
        <v>0</v>
      </c>
      <c r="U12" s="20">
        <v>14934585.77</v>
      </c>
      <c r="V12" s="20">
        <v>2917184.1974437847</v>
      </c>
      <c r="W12" s="33"/>
      <c r="X12" s="42">
        <v>27800.756568319746</v>
      </c>
      <c r="Y12" s="45">
        <v>6.3699101844975461</v>
      </c>
      <c r="Z12" s="42">
        <v>29303.338971192596</v>
      </c>
      <c r="AA12" s="42">
        <v>228354.28964068022</v>
      </c>
      <c r="AB12" s="42">
        <v>352517.74753109331</v>
      </c>
      <c r="AC12" s="33"/>
      <c r="AD12" s="42">
        <v>0</v>
      </c>
      <c r="AE12" s="45">
        <v>6.3699101844975461</v>
      </c>
      <c r="AF12" s="42">
        <v>27800.756568319746</v>
      </c>
      <c r="AG12" s="45">
        <v>28.588623386529363</v>
      </c>
      <c r="AH12" s="45">
        <v>1.6428366161200012</v>
      </c>
      <c r="AI12" s="45">
        <v>34.372209457188951</v>
      </c>
      <c r="AJ12" s="33"/>
      <c r="AK12" s="39">
        <v>2.3270046196523499</v>
      </c>
      <c r="AL12" s="39">
        <v>0</v>
      </c>
      <c r="AM12" s="39">
        <v>0</v>
      </c>
      <c r="AN12" s="39">
        <v>0</v>
      </c>
      <c r="AO12" s="20">
        <v>84581000</v>
      </c>
      <c r="AP12" s="20">
        <v>21413000</v>
      </c>
    </row>
    <row r="13" spans="1:42" s="65" customFormat="1" ht="15" customHeight="1" outlineLevel="1" x14ac:dyDescent="0.2">
      <c r="A13" s="63" t="s">
        <v>32</v>
      </c>
      <c r="B13" s="43" t="s">
        <v>33</v>
      </c>
      <c r="C13" s="64"/>
      <c r="D13" s="43">
        <v>2996538.2073175684</v>
      </c>
      <c r="E13" s="43">
        <v>0</v>
      </c>
      <c r="F13" s="43">
        <v>1291595.6299999999</v>
      </c>
      <c r="G13" s="43">
        <v>0</v>
      </c>
      <c r="H13" s="43">
        <v>0</v>
      </c>
      <c r="I13" s="43">
        <v>0</v>
      </c>
      <c r="J13" s="43">
        <v>0</v>
      </c>
      <c r="K13" s="43">
        <v>500000</v>
      </c>
      <c r="L13" s="43">
        <v>221006</v>
      </c>
      <c r="M13" s="43">
        <v>629748.63</v>
      </c>
      <c r="N13" s="43">
        <v>202185.79268243138</v>
      </c>
      <c r="O13" s="43">
        <v>0</v>
      </c>
      <c r="P13" s="43">
        <v>4740003.9399999995</v>
      </c>
      <c r="Q13" s="43">
        <v>0</v>
      </c>
      <c r="R13" s="43">
        <v>0</v>
      </c>
      <c r="S13" s="43">
        <v>0</v>
      </c>
      <c r="T13" s="43">
        <v>0</v>
      </c>
      <c r="U13" s="43">
        <v>10581078.199999999</v>
      </c>
      <c r="V13" s="43">
        <v>2658112.2964010392</v>
      </c>
      <c r="W13" s="66"/>
      <c r="X13" s="59">
        <v>27800.756568319746</v>
      </c>
      <c r="Y13" s="58">
        <v>6.3699101844975461</v>
      </c>
      <c r="Z13" s="59"/>
      <c r="AA13" s="59"/>
      <c r="AB13" s="59">
        <v>94860.118919220506</v>
      </c>
      <c r="AC13" s="66"/>
      <c r="AD13" s="59">
        <v>0</v>
      </c>
      <c r="AE13" s="46">
        <v>6.3699101844975461</v>
      </c>
      <c r="AF13" s="43">
        <v>27800.756568319746</v>
      </c>
      <c r="AG13" s="40">
        <v>0</v>
      </c>
      <c r="AH13" s="40">
        <v>0</v>
      </c>
      <c r="AI13" s="40">
        <v>14.261788119548029</v>
      </c>
      <c r="AJ13" s="66"/>
      <c r="AK13" s="58">
        <v>1.7463071952170139</v>
      </c>
      <c r="AL13" s="59">
        <v>0</v>
      </c>
      <c r="AM13" s="43">
        <v>0</v>
      </c>
      <c r="AN13" s="43">
        <v>0</v>
      </c>
      <c r="AO13" s="59">
        <v>42507000</v>
      </c>
      <c r="AP13" s="59">
        <v>13760000</v>
      </c>
    </row>
    <row r="14" spans="1:42" s="65" customFormat="1" ht="15" customHeight="1" outlineLevel="1" x14ac:dyDescent="0.2">
      <c r="A14" s="63" t="s">
        <v>34</v>
      </c>
      <c r="B14" s="43" t="s">
        <v>35</v>
      </c>
      <c r="C14" s="64"/>
      <c r="D14" s="43">
        <v>0</v>
      </c>
      <c r="E14" s="43">
        <v>0</v>
      </c>
      <c r="F14" s="43">
        <v>0</v>
      </c>
      <c r="G14" s="43">
        <v>115791</v>
      </c>
      <c r="H14" s="43">
        <v>168021.94</v>
      </c>
      <c r="I14" s="43">
        <v>800789.63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1084602.57</v>
      </c>
      <c r="V14" s="43">
        <v>54002.901042745361</v>
      </c>
      <c r="W14" s="66"/>
      <c r="X14" s="59"/>
      <c r="Y14" s="58"/>
      <c r="Z14" s="59">
        <v>29303.338971192596</v>
      </c>
      <c r="AA14" s="59"/>
      <c r="AB14" s="59">
        <v>29303.338971192596</v>
      </c>
      <c r="AC14" s="66"/>
      <c r="AD14" s="59">
        <v>0</v>
      </c>
      <c r="AE14" s="46">
        <v>0</v>
      </c>
      <c r="AF14" s="43">
        <v>0</v>
      </c>
      <c r="AG14" s="40">
        <v>28.588623386529363</v>
      </c>
      <c r="AH14" s="40">
        <v>0</v>
      </c>
      <c r="AI14" s="40">
        <v>1.7237939300258676</v>
      </c>
      <c r="AJ14" s="66"/>
      <c r="AK14" s="58">
        <v>2.5342978160939613</v>
      </c>
      <c r="AL14" s="59">
        <v>0</v>
      </c>
      <c r="AM14" s="43">
        <v>0</v>
      </c>
      <c r="AN14" s="43">
        <v>0</v>
      </c>
      <c r="AO14" s="59">
        <v>5098000</v>
      </c>
      <c r="AP14" s="59">
        <v>927000</v>
      </c>
    </row>
    <row r="15" spans="1:42" s="65" customFormat="1" ht="15" customHeight="1" outlineLevel="1" x14ac:dyDescent="0.2">
      <c r="A15" s="63" t="s">
        <v>36</v>
      </c>
      <c r="B15" s="43" t="s">
        <v>37</v>
      </c>
      <c r="C15" s="64"/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3268905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3268905</v>
      </c>
      <c r="V15" s="43">
        <v>205069</v>
      </c>
      <c r="W15" s="66"/>
      <c r="X15" s="59"/>
      <c r="Y15" s="58"/>
      <c r="Z15" s="59"/>
      <c r="AA15" s="58">
        <v>228354.28964068022</v>
      </c>
      <c r="AB15" s="59">
        <v>228354.28964068022</v>
      </c>
      <c r="AC15" s="66"/>
      <c r="AD15" s="59">
        <v>0</v>
      </c>
      <c r="AE15" s="46">
        <v>0</v>
      </c>
      <c r="AF15" s="43">
        <v>0</v>
      </c>
      <c r="AG15" s="40">
        <v>0</v>
      </c>
      <c r="AH15" s="40">
        <v>1.6428366161200012</v>
      </c>
      <c r="AI15" s="40">
        <v>18.386627407615055</v>
      </c>
      <c r="AJ15" s="66"/>
      <c r="AK15" s="58">
        <v>3.6994848875502067</v>
      </c>
      <c r="AL15" s="59">
        <v>0</v>
      </c>
      <c r="AM15" s="43">
        <v>0</v>
      </c>
      <c r="AN15" s="43">
        <v>0</v>
      </c>
      <c r="AO15" s="59">
        <v>36976000</v>
      </c>
      <c r="AP15" s="59">
        <v>6726000</v>
      </c>
    </row>
    <row r="16" spans="1:42" x14ac:dyDescent="0.2">
      <c r="A16" s="17">
        <v>2</v>
      </c>
      <c r="B16" s="18" t="s">
        <v>38</v>
      </c>
      <c r="C16" s="19"/>
      <c r="D16" s="20">
        <v>8803888.0216569826</v>
      </c>
      <c r="E16" s="20">
        <v>1314862.0800000001</v>
      </c>
      <c r="F16" s="20">
        <v>740000</v>
      </c>
      <c r="G16" s="20">
        <v>569756.40899999999</v>
      </c>
      <c r="H16" s="20">
        <v>796072.27</v>
      </c>
      <c r="I16" s="20">
        <v>77500</v>
      </c>
      <c r="J16" s="20">
        <v>935943</v>
      </c>
      <c r="K16" s="20">
        <v>186000</v>
      </c>
      <c r="L16" s="20">
        <v>110370</v>
      </c>
      <c r="M16" s="20">
        <v>32000</v>
      </c>
      <c r="N16" s="20">
        <v>751038.25260198279</v>
      </c>
      <c r="O16" s="20">
        <v>1539934.1400000001</v>
      </c>
      <c r="P16" s="20">
        <v>2402767.14</v>
      </c>
      <c r="Q16" s="39">
        <v>0</v>
      </c>
      <c r="R16" s="39">
        <v>0</v>
      </c>
      <c r="S16" s="39">
        <v>0</v>
      </c>
      <c r="T16" s="39">
        <v>0</v>
      </c>
      <c r="U16" s="20">
        <v>18260131.313258968</v>
      </c>
      <c r="V16" s="20">
        <v>13296979.526766099</v>
      </c>
      <c r="W16" s="33"/>
      <c r="X16" s="42">
        <v>79128.292333741745</v>
      </c>
      <c r="Y16" s="45">
        <v>23.929471456544892</v>
      </c>
      <c r="Z16" s="42">
        <v>48727.768829947861</v>
      </c>
      <c r="AA16" s="42">
        <v>36113.731709604755</v>
      </c>
      <c r="AB16" s="42">
        <v>163993.72234475092</v>
      </c>
      <c r="AC16" s="33"/>
      <c r="AD16" s="42">
        <v>0</v>
      </c>
      <c r="AE16" s="45">
        <v>23.929471456544892</v>
      </c>
      <c r="AF16" s="42">
        <v>79128.292333741745</v>
      </c>
      <c r="AG16" s="45">
        <v>47.539286663363768</v>
      </c>
      <c r="AH16" s="45">
        <v>0.25981101949355939</v>
      </c>
      <c r="AI16" s="45">
        <v>46.367071495678942</v>
      </c>
      <c r="AJ16" s="33"/>
      <c r="AK16" s="39">
        <v>2.2335824211305626</v>
      </c>
      <c r="AL16" s="39">
        <v>0</v>
      </c>
      <c r="AM16" s="39">
        <v>0</v>
      </c>
      <c r="AN16" s="39">
        <v>0</v>
      </c>
      <c r="AO16" s="20">
        <v>95410000</v>
      </c>
      <c r="AP16" s="20">
        <v>24456000</v>
      </c>
    </row>
    <row r="17" spans="1:43" s="65" customFormat="1" ht="15" customHeight="1" outlineLevel="1" x14ac:dyDescent="0.2">
      <c r="A17" s="63" t="s">
        <v>39</v>
      </c>
      <c r="B17" s="43" t="s">
        <v>40</v>
      </c>
      <c r="C17" s="64"/>
      <c r="D17" s="43">
        <v>8803888.0216569826</v>
      </c>
      <c r="E17" s="43">
        <v>1314862.0800000001</v>
      </c>
      <c r="F17" s="43">
        <v>740000</v>
      </c>
      <c r="G17" s="43">
        <v>0</v>
      </c>
      <c r="H17" s="43">
        <v>0</v>
      </c>
      <c r="I17" s="43">
        <v>0</v>
      </c>
      <c r="J17" s="43">
        <v>0</v>
      </c>
      <c r="K17" s="43">
        <v>186000</v>
      </c>
      <c r="L17" s="43">
        <v>110370</v>
      </c>
      <c r="M17" s="43">
        <v>32000</v>
      </c>
      <c r="N17" s="43">
        <v>751038.25260198279</v>
      </c>
      <c r="O17" s="43">
        <v>1539934.1400000001</v>
      </c>
      <c r="P17" s="43">
        <v>2402767.14</v>
      </c>
      <c r="Q17" s="43">
        <v>0</v>
      </c>
      <c r="R17" s="43">
        <v>0</v>
      </c>
      <c r="S17" s="43">
        <v>0</v>
      </c>
      <c r="T17" s="43">
        <v>0</v>
      </c>
      <c r="U17" s="43">
        <v>15880859.634258967</v>
      </c>
      <c r="V17" s="43">
        <v>12569289.901668537</v>
      </c>
      <c r="W17" s="66"/>
      <c r="X17" s="59">
        <v>79128.292333741745</v>
      </c>
      <c r="Y17" s="58">
        <v>23.929471456544892</v>
      </c>
      <c r="Z17" s="59"/>
      <c r="AA17" s="59"/>
      <c r="AB17" s="59">
        <v>79152.221805198293</v>
      </c>
      <c r="AC17" s="66"/>
      <c r="AD17" s="59">
        <v>0</v>
      </c>
      <c r="AE17" s="46">
        <v>23.929471456544892</v>
      </c>
      <c r="AF17" s="43">
        <v>79128.292333741745</v>
      </c>
      <c r="AG17" s="40">
        <v>0</v>
      </c>
      <c r="AH17" s="40">
        <v>0</v>
      </c>
      <c r="AI17" s="40">
        <v>40.592813967209516</v>
      </c>
      <c r="AJ17" s="66"/>
      <c r="AK17" s="58">
        <v>2.192711933204984</v>
      </c>
      <c r="AL17" s="59">
        <v>0</v>
      </c>
      <c r="AM17" s="59">
        <v>0</v>
      </c>
      <c r="AN17" s="43">
        <v>0</v>
      </c>
      <c r="AO17" s="59">
        <v>85954000</v>
      </c>
      <c r="AP17" s="59">
        <v>23319000</v>
      </c>
    </row>
    <row r="18" spans="1:43" s="65" customFormat="1" ht="15" customHeight="1" outlineLevel="1" x14ac:dyDescent="0.2">
      <c r="A18" s="63" t="s">
        <v>41</v>
      </c>
      <c r="B18" s="43" t="s">
        <v>42</v>
      </c>
      <c r="C18" s="64"/>
      <c r="D18" s="43">
        <v>0</v>
      </c>
      <c r="E18" s="43">
        <v>0</v>
      </c>
      <c r="F18" s="43">
        <v>0</v>
      </c>
      <c r="G18" s="43">
        <v>569756.40899999999</v>
      </c>
      <c r="H18" s="43">
        <v>796072.27</v>
      </c>
      <c r="I18" s="43">
        <v>77500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1443328.679</v>
      </c>
      <c r="V18" s="43">
        <v>97779.828000000009</v>
      </c>
      <c r="W18" s="66"/>
      <c r="X18" s="59"/>
      <c r="Y18" s="58"/>
      <c r="Z18" s="59">
        <v>48727.768829947861</v>
      </c>
      <c r="AA18" s="59"/>
      <c r="AB18" s="59">
        <v>48727.768829947861</v>
      </c>
      <c r="AC18" s="66"/>
      <c r="AD18" s="59">
        <v>0</v>
      </c>
      <c r="AE18" s="46">
        <v>0</v>
      </c>
      <c r="AF18" s="43">
        <v>0</v>
      </c>
      <c r="AG18" s="40">
        <v>47.539286663363768</v>
      </c>
      <c r="AH18" s="40">
        <v>0</v>
      </c>
      <c r="AI18" s="40">
        <v>2.866452598297514</v>
      </c>
      <c r="AJ18" s="66"/>
      <c r="AK18" s="58">
        <v>1.6552747833680712</v>
      </c>
      <c r="AL18" s="59">
        <v>0</v>
      </c>
      <c r="AM18" s="59">
        <v>0</v>
      </c>
      <c r="AN18" s="43">
        <v>0</v>
      </c>
      <c r="AO18" s="59">
        <v>3470000</v>
      </c>
      <c r="AP18" s="59">
        <v>653000</v>
      </c>
    </row>
    <row r="19" spans="1:43" s="65" customFormat="1" ht="15" customHeight="1" outlineLevel="1" x14ac:dyDescent="0.2">
      <c r="A19" s="63" t="s">
        <v>43</v>
      </c>
      <c r="B19" s="43" t="s">
        <v>44</v>
      </c>
      <c r="C19" s="64"/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935943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935943</v>
      </c>
      <c r="V19" s="43">
        <v>629909.79709756095</v>
      </c>
      <c r="W19" s="66"/>
      <c r="X19" s="59"/>
      <c r="Y19" s="58"/>
      <c r="Z19" s="59"/>
      <c r="AA19" s="58">
        <v>36113.731709604755</v>
      </c>
      <c r="AB19" s="59">
        <v>36113.731709604755</v>
      </c>
      <c r="AC19" s="66"/>
      <c r="AD19" s="59">
        <v>0</v>
      </c>
      <c r="AE19" s="46">
        <v>0</v>
      </c>
      <c r="AF19" s="43">
        <v>0</v>
      </c>
      <c r="AG19" s="40">
        <v>0</v>
      </c>
      <c r="AH19" s="40">
        <v>0.25981101949355939</v>
      </c>
      <c r="AI19" s="40">
        <v>2.9078049301719164</v>
      </c>
      <c r="AJ19" s="66"/>
      <c r="AK19" s="58">
        <v>4.2156621779888344</v>
      </c>
      <c r="AL19" s="59">
        <v>0</v>
      </c>
      <c r="AM19" s="59">
        <v>0</v>
      </c>
      <c r="AN19" s="43">
        <v>0</v>
      </c>
      <c r="AO19" s="59">
        <v>5986000</v>
      </c>
      <c r="AP19" s="59">
        <v>484000</v>
      </c>
    </row>
    <row r="20" spans="1:43" x14ac:dyDescent="0.2">
      <c r="A20" s="17">
        <v>3</v>
      </c>
      <c r="B20" s="18" t="s">
        <v>45</v>
      </c>
      <c r="C20" s="19"/>
      <c r="D20" s="20">
        <v>2182984.1343840403</v>
      </c>
      <c r="E20" s="20">
        <v>294812.91999999993</v>
      </c>
      <c r="F20" s="20">
        <v>760000</v>
      </c>
      <c r="G20" s="20">
        <v>0</v>
      </c>
      <c r="H20" s="20">
        <v>0</v>
      </c>
      <c r="I20" s="20">
        <v>0</v>
      </c>
      <c r="J20" s="20">
        <v>0</v>
      </c>
      <c r="K20" s="20">
        <v>39000</v>
      </c>
      <c r="L20" s="20">
        <v>6920</v>
      </c>
      <c r="M20" s="20">
        <v>0</v>
      </c>
      <c r="N20" s="20">
        <v>158469.9456159597</v>
      </c>
      <c r="O20" s="20">
        <v>0</v>
      </c>
      <c r="P20" s="20">
        <v>0</v>
      </c>
      <c r="Q20" s="39">
        <v>0</v>
      </c>
      <c r="R20" s="39">
        <v>0</v>
      </c>
      <c r="S20" s="39">
        <v>0</v>
      </c>
      <c r="T20" s="39">
        <v>0</v>
      </c>
      <c r="U20" s="20">
        <v>3442187</v>
      </c>
      <c r="V20" s="20">
        <v>2682187</v>
      </c>
      <c r="W20" s="33"/>
      <c r="X20" s="42">
        <v>2403.1863157304028</v>
      </c>
      <c r="Y20" s="45">
        <v>1.3048593305686305</v>
      </c>
      <c r="Z20" s="42">
        <v>0</v>
      </c>
      <c r="AA20" s="42">
        <v>0</v>
      </c>
      <c r="AB20" s="42">
        <v>8200.0120800671975</v>
      </c>
      <c r="AC20" s="33"/>
      <c r="AD20" s="42">
        <v>0</v>
      </c>
      <c r="AE20" s="45">
        <v>1.3048593305686305</v>
      </c>
      <c r="AF20" s="42">
        <v>2403.1863157304028</v>
      </c>
      <c r="AG20" s="45">
        <v>0</v>
      </c>
      <c r="AH20" s="45">
        <v>0</v>
      </c>
      <c r="AI20" s="45">
        <v>1.2328345799696967</v>
      </c>
      <c r="AJ20" s="33"/>
      <c r="AK20" s="39">
        <v>1.0231505594008947</v>
      </c>
      <c r="AL20" s="39">
        <v>0</v>
      </c>
      <c r="AM20" s="52">
        <v>3.4421870000000001</v>
      </c>
      <c r="AN20" s="39">
        <v>0</v>
      </c>
      <c r="AO20" s="20">
        <v>5251000</v>
      </c>
      <c r="AP20" s="20">
        <v>1690000</v>
      </c>
    </row>
    <row r="21" spans="1:43" s="65" customFormat="1" ht="15" customHeight="1" outlineLevel="1" x14ac:dyDescent="0.2">
      <c r="A21" s="63" t="s">
        <v>46</v>
      </c>
      <c r="B21" s="43" t="s">
        <v>77</v>
      </c>
      <c r="C21" s="64"/>
      <c r="D21" s="43">
        <v>2182984.1343840403</v>
      </c>
      <c r="E21" s="43">
        <v>294812.91999999993</v>
      </c>
      <c r="F21" s="43">
        <v>760000</v>
      </c>
      <c r="G21" s="43">
        <v>0</v>
      </c>
      <c r="H21" s="43">
        <v>0</v>
      </c>
      <c r="I21" s="43">
        <v>0</v>
      </c>
      <c r="J21" s="43">
        <v>0</v>
      </c>
      <c r="K21" s="43">
        <v>39000</v>
      </c>
      <c r="L21" s="43">
        <v>6920</v>
      </c>
      <c r="M21" s="43">
        <v>0</v>
      </c>
      <c r="N21" s="43">
        <v>158469.9456159597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3442187</v>
      </c>
      <c r="V21" s="43">
        <v>2682187</v>
      </c>
      <c r="W21" s="66"/>
      <c r="X21" s="59">
        <v>2403.1863157304028</v>
      </c>
      <c r="Y21" s="58">
        <v>1.3048593305686305</v>
      </c>
      <c r="Z21" s="59"/>
      <c r="AA21" s="59"/>
      <c r="AB21" s="59">
        <v>8200.0120800671975</v>
      </c>
      <c r="AC21" s="66"/>
      <c r="AD21" s="59">
        <v>0</v>
      </c>
      <c r="AE21" s="46">
        <v>1.3048593305686305</v>
      </c>
      <c r="AF21" s="43">
        <v>2403.1863157304028</v>
      </c>
      <c r="AG21" s="40">
        <v>0</v>
      </c>
      <c r="AH21" s="40">
        <v>0</v>
      </c>
      <c r="AI21" s="40">
        <v>1.2328345799696967</v>
      </c>
      <c r="AJ21" s="66"/>
      <c r="AK21" s="58">
        <v>1.0231505594008947</v>
      </c>
      <c r="AL21" s="59">
        <v>0</v>
      </c>
      <c r="AM21" s="58">
        <v>3.4421870000000001</v>
      </c>
      <c r="AN21" s="43">
        <v>0</v>
      </c>
      <c r="AO21" s="59">
        <v>5251000</v>
      </c>
      <c r="AP21" s="59">
        <v>1690000</v>
      </c>
      <c r="AQ21" s="67"/>
    </row>
    <row r="22" spans="1:43" s="65" customFormat="1" ht="15" customHeight="1" outlineLevel="1" x14ac:dyDescent="0.2">
      <c r="A22" s="63" t="s">
        <v>47</v>
      </c>
      <c r="B22" s="43" t="s">
        <v>88</v>
      </c>
      <c r="C22" s="64"/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/>
      <c r="W22" s="66"/>
      <c r="X22" s="59"/>
      <c r="Y22" s="58"/>
      <c r="Z22" s="59">
        <v>0</v>
      </c>
      <c r="AA22" s="59"/>
      <c r="AB22" s="59">
        <v>0</v>
      </c>
      <c r="AC22" s="66"/>
      <c r="AD22" s="59">
        <v>0</v>
      </c>
      <c r="AE22" s="46">
        <v>0</v>
      </c>
      <c r="AF22" s="43">
        <v>0</v>
      </c>
      <c r="AG22" s="40">
        <v>0</v>
      </c>
      <c r="AH22" s="40">
        <v>0</v>
      </c>
      <c r="AI22" s="40">
        <v>0</v>
      </c>
      <c r="AJ22" s="66"/>
      <c r="AK22" s="58">
        <v>0</v>
      </c>
      <c r="AL22" s="59">
        <v>0</v>
      </c>
      <c r="AM22" s="58">
        <v>0</v>
      </c>
      <c r="AN22" s="43">
        <v>0</v>
      </c>
      <c r="AO22" s="59">
        <v>0</v>
      </c>
      <c r="AP22" s="59">
        <v>0</v>
      </c>
      <c r="AQ22" s="67"/>
    </row>
    <row r="23" spans="1:43" s="65" customFormat="1" ht="15" customHeight="1" outlineLevel="1" x14ac:dyDescent="0.2">
      <c r="A23" s="63" t="s">
        <v>89</v>
      </c>
      <c r="B23" s="43" t="s">
        <v>90</v>
      </c>
      <c r="C23" s="64"/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/>
      <c r="W23" s="66"/>
      <c r="X23" s="59"/>
      <c r="Y23" s="58"/>
      <c r="Z23" s="59"/>
      <c r="AA23" s="58">
        <v>0</v>
      </c>
      <c r="AB23" s="59">
        <v>0</v>
      </c>
      <c r="AC23" s="66"/>
      <c r="AD23" s="59">
        <v>0</v>
      </c>
      <c r="AE23" s="46">
        <v>0</v>
      </c>
      <c r="AF23" s="43">
        <v>0</v>
      </c>
      <c r="AG23" s="40">
        <v>0</v>
      </c>
      <c r="AH23" s="40">
        <v>0</v>
      </c>
      <c r="AI23" s="40">
        <v>0</v>
      </c>
      <c r="AJ23" s="66"/>
      <c r="AK23" s="58">
        <v>0</v>
      </c>
      <c r="AL23" s="59">
        <v>0</v>
      </c>
      <c r="AM23" s="58">
        <v>0</v>
      </c>
      <c r="AN23" s="43">
        <v>0</v>
      </c>
      <c r="AO23" s="59">
        <v>0</v>
      </c>
      <c r="AP23" s="59">
        <v>0</v>
      </c>
      <c r="AQ23" s="67"/>
    </row>
    <row r="24" spans="1:43" x14ac:dyDescent="0.2">
      <c r="A24" s="17">
        <v>4</v>
      </c>
      <c r="B24" s="18" t="s">
        <v>48</v>
      </c>
      <c r="C24" s="19"/>
      <c r="D24" s="20">
        <v>8646152.2178346962</v>
      </c>
      <c r="E24" s="20">
        <v>0</v>
      </c>
      <c r="F24" s="20">
        <v>0</v>
      </c>
      <c r="G24" s="20">
        <v>147058.82352941178</v>
      </c>
      <c r="H24" s="20">
        <v>0</v>
      </c>
      <c r="I24" s="20">
        <v>0</v>
      </c>
      <c r="J24" s="20">
        <v>1257916</v>
      </c>
      <c r="K24" s="20">
        <v>133000</v>
      </c>
      <c r="L24" s="20">
        <v>0</v>
      </c>
      <c r="M24" s="20">
        <v>0</v>
      </c>
      <c r="N24" s="20">
        <v>534644.80962294817</v>
      </c>
      <c r="O24" s="20">
        <v>0</v>
      </c>
      <c r="P24" s="20">
        <v>0</v>
      </c>
      <c r="Q24" s="39">
        <v>0</v>
      </c>
      <c r="R24" s="39">
        <v>0</v>
      </c>
      <c r="S24" s="39">
        <v>0</v>
      </c>
      <c r="T24" s="39">
        <v>0</v>
      </c>
      <c r="U24" s="20">
        <v>10718771.850987056</v>
      </c>
      <c r="V24" s="20">
        <v>7237196.2765306793</v>
      </c>
      <c r="W24" s="33"/>
      <c r="X24" s="42">
        <v>10355.843000000001</v>
      </c>
      <c r="Y24" s="45">
        <v>3.7368935080000001</v>
      </c>
      <c r="Z24" s="42">
        <v>3287</v>
      </c>
      <c r="AA24" s="42">
        <v>8332.4355839999989</v>
      </c>
      <c r="AB24" s="42">
        <v>46955.038630437164</v>
      </c>
      <c r="AC24" s="33"/>
      <c r="AD24" s="42">
        <v>0</v>
      </c>
      <c r="AE24" s="45">
        <v>3.7368935080000001</v>
      </c>
      <c r="AF24" s="42">
        <v>10355.843000000001</v>
      </c>
      <c r="AG24" s="45">
        <v>3.2068292682926831</v>
      </c>
      <c r="AH24" s="45">
        <v>5.9945579741007185E-2</v>
      </c>
      <c r="AI24" s="45">
        <v>6.1768189684369617</v>
      </c>
      <c r="AJ24" s="33"/>
      <c r="AK24" s="39">
        <v>1.25254632214164</v>
      </c>
      <c r="AL24" s="39">
        <v>0</v>
      </c>
      <c r="AM24" s="52">
        <v>10.718771850987057</v>
      </c>
      <c r="AN24" s="39">
        <v>0</v>
      </c>
      <c r="AO24" s="20">
        <v>16988000</v>
      </c>
      <c r="AP24" s="20">
        <v>2844000</v>
      </c>
    </row>
    <row r="25" spans="1:43" s="65" customFormat="1" ht="15" customHeight="1" outlineLevel="1" x14ac:dyDescent="0.2">
      <c r="A25" s="63" t="s">
        <v>49</v>
      </c>
      <c r="B25" s="43" t="s">
        <v>50</v>
      </c>
      <c r="C25" s="64"/>
      <c r="D25" s="43">
        <v>8646152.2178346962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133000</v>
      </c>
      <c r="L25" s="43">
        <v>0</v>
      </c>
      <c r="M25" s="43">
        <v>0</v>
      </c>
      <c r="N25" s="43">
        <v>534644.80962294817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9313797.0274576452</v>
      </c>
      <c r="V25" s="43">
        <v>5856832.5265306793</v>
      </c>
      <c r="W25" s="66"/>
      <c r="X25" s="59">
        <v>10355.843000000001</v>
      </c>
      <c r="Y25" s="58">
        <v>3.7368935080000001</v>
      </c>
      <c r="Z25" s="59"/>
      <c r="AA25" s="59"/>
      <c r="AB25" s="59">
        <v>35335.603046437165</v>
      </c>
      <c r="AC25" s="66"/>
      <c r="AD25" s="59">
        <v>0</v>
      </c>
      <c r="AE25" s="46">
        <v>3.7368935080000001</v>
      </c>
      <c r="AF25" s="43">
        <v>10355.843000000001</v>
      </c>
      <c r="AG25" s="40">
        <v>0</v>
      </c>
      <c r="AH25" s="40">
        <v>0</v>
      </c>
      <c r="AI25" s="40">
        <v>5.3125474589999993</v>
      </c>
      <c r="AJ25" s="66"/>
      <c r="AK25" s="58">
        <v>1.0591218000873122</v>
      </c>
      <c r="AL25" s="59">
        <v>0</v>
      </c>
      <c r="AM25" s="58">
        <v>9.313797027457646</v>
      </c>
      <c r="AN25" s="43">
        <v>0</v>
      </c>
      <c r="AO25" s="59">
        <v>12669000</v>
      </c>
      <c r="AP25" s="59">
        <v>2648000</v>
      </c>
    </row>
    <row r="26" spans="1:43" s="65" customFormat="1" ht="15" customHeight="1" outlineLevel="1" x14ac:dyDescent="0.2">
      <c r="A26" s="63" t="s">
        <v>51</v>
      </c>
      <c r="B26" s="43" t="s">
        <v>52</v>
      </c>
      <c r="C26" s="64"/>
      <c r="D26" s="43">
        <v>0</v>
      </c>
      <c r="E26" s="43">
        <v>0</v>
      </c>
      <c r="F26" s="43">
        <v>0</v>
      </c>
      <c r="G26" s="43">
        <v>147058.82352941178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147058.82352941178</v>
      </c>
      <c r="V26" s="43">
        <v>122447.5</v>
      </c>
      <c r="W26" s="66"/>
      <c r="X26" s="59"/>
      <c r="Y26" s="58"/>
      <c r="Z26" s="59">
        <v>3287</v>
      </c>
      <c r="AA26" s="59"/>
      <c r="AB26" s="59">
        <v>3287</v>
      </c>
      <c r="AC26" s="66"/>
      <c r="AD26" s="59">
        <v>0</v>
      </c>
      <c r="AE26" s="46">
        <v>0</v>
      </c>
      <c r="AF26" s="43">
        <v>0</v>
      </c>
      <c r="AG26" s="40">
        <v>3.2068292682926831</v>
      </c>
      <c r="AH26" s="40">
        <v>0</v>
      </c>
      <c r="AI26" s="40">
        <v>0.19336058097560976</v>
      </c>
      <c r="AJ26" s="66"/>
      <c r="AK26" s="58">
        <v>0</v>
      </c>
      <c r="AL26" s="59">
        <v>0</v>
      </c>
      <c r="AM26" s="58">
        <v>0</v>
      </c>
      <c r="AN26" s="43">
        <v>0</v>
      </c>
      <c r="AO26" s="59">
        <v>568000</v>
      </c>
      <c r="AP26" s="59">
        <v>196000</v>
      </c>
    </row>
    <row r="27" spans="1:43" s="65" customFormat="1" ht="15.75" customHeight="1" outlineLevel="1" x14ac:dyDescent="0.2">
      <c r="A27" s="63" t="s">
        <v>53</v>
      </c>
      <c r="B27" s="43" t="s">
        <v>54</v>
      </c>
      <c r="C27" s="64"/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1257916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1257916</v>
      </c>
      <c r="V27" s="43">
        <v>1257916.25</v>
      </c>
      <c r="W27" s="66"/>
      <c r="X27" s="59"/>
      <c r="Y27" s="58"/>
      <c r="Z27" s="59"/>
      <c r="AA27" s="58">
        <v>8332.4355839999989</v>
      </c>
      <c r="AB27" s="59">
        <v>8332.4355839999989</v>
      </c>
      <c r="AC27" s="66"/>
      <c r="AD27" s="59">
        <v>0</v>
      </c>
      <c r="AE27" s="46">
        <v>0</v>
      </c>
      <c r="AF27" s="43">
        <v>0</v>
      </c>
      <c r="AG27" s="40">
        <v>0</v>
      </c>
      <c r="AH27" s="40">
        <v>5.9945579741007185E-2</v>
      </c>
      <c r="AI27" s="40">
        <v>0.67091092846135236</v>
      </c>
      <c r="AJ27" s="66"/>
      <c r="AK27" s="58">
        <v>2.981916121585225</v>
      </c>
      <c r="AL27" s="59">
        <v>0</v>
      </c>
      <c r="AM27" s="58">
        <v>1.257916</v>
      </c>
      <c r="AN27" s="43">
        <v>0</v>
      </c>
      <c r="AO27" s="59">
        <v>3751000</v>
      </c>
      <c r="AP27" s="59">
        <v>0</v>
      </c>
    </row>
    <row r="28" spans="1:43" x14ac:dyDescent="0.2">
      <c r="A28" s="17">
        <v>5</v>
      </c>
      <c r="B28" s="18" t="s">
        <v>55</v>
      </c>
      <c r="C28" s="19"/>
      <c r="D28" s="20">
        <v>3407405.903760477</v>
      </c>
      <c r="E28" s="20">
        <v>1983720.78</v>
      </c>
      <c r="F28" s="20">
        <v>0</v>
      </c>
      <c r="G28" s="20">
        <v>0</v>
      </c>
      <c r="H28" s="20">
        <v>0</v>
      </c>
      <c r="I28" s="20">
        <v>0</v>
      </c>
      <c r="J28" s="20">
        <v>820027</v>
      </c>
      <c r="K28" s="20">
        <v>98000</v>
      </c>
      <c r="L28" s="20">
        <v>79392</v>
      </c>
      <c r="M28" s="20">
        <v>0</v>
      </c>
      <c r="N28" s="20">
        <v>394535.51977490657</v>
      </c>
      <c r="O28" s="20">
        <v>1628711</v>
      </c>
      <c r="P28" s="20">
        <v>0</v>
      </c>
      <c r="Q28" s="39">
        <v>0</v>
      </c>
      <c r="R28" s="39">
        <v>0</v>
      </c>
      <c r="S28" s="39">
        <v>0</v>
      </c>
      <c r="T28" s="39">
        <v>0</v>
      </c>
      <c r="U28" s="20">
        <v>8411792.2035353836</v>
      </c>
      <c r="V28" s="20">
        <v>5850481.8529270561</v>
      </c>
      <c r="W28" s="33"/>
      <c r="X28" s="42">
        <v>34379.487156920099</v>
      </c>
      <c r="Y28" s="45">
        <v>8.093609039493197</v>
      </c>
      <c r="Z28" s="42">
        <v>0</v>
      </c>
      <c r="AA28" s="42">
        <v>57037.888885214197</v>
      </c>
      <c r="AB28" s="42">
        <v>174345.56833893064</v>
      </c>
      <c r="AC28" s="33"/>
      <c r="AD28" s="42">
        <v>0</v>
      </c>
      <c r="AE28" s="45">
        <v>8.093609039493197</v>
      </c>
      <c r="AF28" s="42">
        <v>34379.487156920099</v>
      </c>
      <c r="AG28" s="45">
        <v>0</v>
      </c>
      <c r="AH28" s="45">
        <v>0.41034452435405894</v>
      </c>
      <c r="AI28" s="45">
        <v>22.229252828070639</v>
      </c>
      <c r="AJ28" s="33"/>
      <c r="AK28" s="39">
        <v>2.5111366597399729</v>
      </c>
      <c r="AL28" s="39">
        <v>0</v>
      </c>
      <c r="AM28" s="39">
        <v>0</v>
      </c>
      <c r="AN28" s="39">
        <v>0</v>
      </c>
      <c r="AO28" s="20">
        <v>40366000</v>
      </c>
      <c r="AP28" s="20">
        <v>7663000</v>
      </c>
    </row>
    <row r="29" spans="1:43" s="65" customFormat="1" ht="15" customHeight="1" outlineLevel="1" x14ac:dyDescent="0.2">
      <c r="A29" s="63" t="s">
        <v>56</v>
      </c>
      <c r="B29" s="43" t="s">
        <v>80</v>
      </c>
      <c r="C29" s="64"/>
      <c r="D29" s="43">
        <v>3407405.903760477</v>
      </c>
      <c r="E29" s="43">
        <v>1983720.78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98000</v>
      </c>
      <c r="L29" s="43">
        <v>79392</v>
      </c>
      <c r="M29" s="43">
        <v>0</v>
      </c>
      <c r="N29" s="43">
        <v>394535.51977490657</v>
      </c>
      <c r="O29" s="43">
        <v>1628711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7591765.2035353836</v>
      </c>
      <c r="V29" s="43">
        <v>4957098.5235216515</v>
      </c>
      <c r="W29" s="66"/>
      <c r="X29" s="59">
        <v>34379.487156920099</v>
      </c>
      <c r="Y29" s="58">
        <v>8.093609039493197</v>
      </c>
      <c r="Z29" s="59"/>
      <c r="AA29" s="59"/>
      <c r="AB29" s="59">
        <v>117307.67945371644</v>
      </c>
      <c r="AC29" s="66"/>
      <c r="AD29" s="59">
        <v>0</v>
      </c>
      <c r="AE29" s="46">
        <v>8.093609039493197</v>
      </c>
      <c r="AF29" s="43">
        <v>34379.487156920099</v>
      </c>
      <c r="AG29" s="40">
        <v>0</v>
      </c>
      <c r="AH29" s="40">
        <v>0</v>
      </c>
      <c r="AI29" s="40">
        <v>17.636676911500011</v>
      </c>
      <c r="AJ29" s="66"/>
      <c r="AK29" s="58">
        <v>2.3339456703110861</v>
      </c>
      <c r="AL29" s="59">
        <v>0</v>
      </c>
      <c r="AM29" s="43">
        <v>0</v>
      </c>
      <c r="AN29" s="43">
        <v>0</v>
      </c>
      <c r="AO29" s="59">
        <v>33851000</v>
      </c>
      <c r="AP29" s="59">
        <v>6912000</v>
      </c>
    </row>
    <row r="30" spans="1:43" s="65" customFormat="1" ht="15" customHeight="1" outlineLevel="1" x14ac:dyDescent="0.2">
      <c r="A30" s="63" t="s">
        <v>83</v>
      </c>
      <c r="B30" s="43" t="s">
        <v>81</v>
      </c>
      <c r="C30" s="64"/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8915.900999999998</v>
      </c>
      <c r="W30" s="66"/>
      <c r="X30" s="59"/>
      <c r="Y30" s="58"/>
      <c r="Z30" s="59">
        <v>0</v>
      </c>
      <c r="AA30" s="59"/>
      <c r="AB30" s="59">
        <v>0</v>
      </c>
      <c r="AC30" s="66"/>
      <c r="AD30" s="59">
        <v>0</v>
      </c>
      <c r="AE30" s="46">
        <v>0</v>
      </c>
      <c r="AF30" s="43">
        <v>0</v>
      </c>
      <c r="AG30" s="40">
        <v>0</v>
      </c>
      <c r="AH30" s="40">
        <v>0</v>
      </c>
      <c r="AI30" s="40">
        <v>0</v>
      </c>
      <c r="AJ30" s="66"/>
      <c r="AK30" s="58">
        <v>0</v>
      </c>
      <c r="AL30" s="59">
        <v>0</v>
      </c>
      <c r="AM30" s="43">
        <v>0</v>
      </c>
      <c r="AN30" s="43">
        <v>0</v>
      </c>
      <c r="AO30" s="59">
        <v>0</v>
      </c>
      <c r="AP30" s="59">
        <v>0</v>
      </c>
    </row>
    <row r="31" spans="1:43" s="65" customFormat="1" ht="15" customHeight="1" outlineLevel="1" x14ac:dyDescent="0.2">
      <c r="A31" s="63" t="s">
        <v>84</v>
      </c>
      <c r="B31" s="43" t="s">
        <v>82</v>
      </c>
      <c r="C31" s="64"/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820027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820027</v>
      </c>
      <c r="V31" s="43">
        <v>884467.42840540526</v>
      </c>
      <c r="W31" s="66"/>
      <c r="X31" s="59"/>
      <c r="Y31" s="58"/>
      <c r="Z31" s="59"/>
      <c r="AA31" s="58">
        <v>57037.888885214197</v>
      </c>
      <c r="AB31" s="59">
        <v>57037.888885214197</v>
      </c>
      <c r="AC31" s="66"/>
      <c r="AD31" s="59">
        <v>0</v>
      </c>
      <c r="AE31" s="46">
        <v>0</v>
      </c>
      <c r="AF31" s="43">
        <v>0</v>
      </c>
      <c r="AG31" s="40">
        <v>0</v>
      </c>
      <c r="AH31" s="40">
        <v>0.41034452435405894</v>
      </c>
      <c r="AI31" s="40">
        <v>4.5925759165706275</v>
      </c>
      <c r="AJ31" s="66"/>
      <c r="AK31" s="58">
        <v>4.1469688299437246</v>
      </c>
      <c r="AL31" s="59">
        <v>0</v>
      </c>
      <c r="AM31" s="43">
        <v>0</v>
      </c>
      <c r="AN31" s="43">
        <v>0</v>
      </c>
      <c r="AO31" s="59">
        <v>6515000</v>
      </c>
      <c r="AP31" s="59">
        <v>751000</v>
      </c>
    </row>
    <row r="32" spans="1:43" x14ac:dyDescent="0.2">
      <c r="A32" s="17">
        <v>6</v>
      </c>
      <c r="B32" s="18" t="s">
        <v>57</v>
      </c>
      <c r="C32" s="19"/>
      <c r="D32" s="20">
        <v>4574891.7000666335</v>
      </c>
      <c r="E32" s="20">
        <v>0</v>
      </c>
      <c r="F32" s="20">
        <v>151032</v>
      </c>
      <c r="G32" s="20">
        <v>0</v>
      </c>
      <c r="H32" s="20">
        <v>135691.92000000001</v>
      </c>
      <c r="I32" s="20">
        <v>12551</v>
      </c>
      <c r="J32" s="20">
        <v>4375224</v>
      </c>
      <c r="K32" s="20">
        <v>72000</v>
      </c>
      <c r="L32" s="20">
        <v>0</v>
      </c>
      <c r="M32" s="20">
        <v>0</v>
      </c>
      <c r="N32" s="20">
        <v>291584.69993336586</v>
      </c>
      <c r="O32" s="20">
        <v>276888.86</v>
      </c>
      <c r="P32" s="20">
        <v>37498</v>
      </c>
      <c r="Q32" s="39">
        <v>0</v>
      </c>
      <c r="R32" s="39">
        <v>0</v>
      </c>
      <c r="S32" s="39">
        <v>3927390</v>
      </c>
      <c r="T32" s="39">
        <v>0</v>
      </c>
      <c r="U32" s="20">
        <v>13854752.18</v>
      </c>
      <c r="V32" s="20">
        <v>6820806.8111721203</v>
      </c>
      <c r="W32" s="33"/>
      <c r="X32" s="42">
        <v>15546.4494890524</v>
      </c>
      <c r="Y32" s="45">
        <v>1.0455947759986985</v>
      </c>
      <c r="Z32" s="42">
        <v>4573.5934039981885</v>
      </c>
      <c r="AA32" s="42">
        <v>191951.54367341855</v>
      </c>
      <c r="AB32" s="42">
        <v>249571.82462633395</v>
      </c>
      <c r="AC32" s="33"/>
      <c r="AD32" s="48">
        <v>3.0788338177777777E-2</v>
      </c>
      <c r="AE32" s="45">
        <v>1.0455947759986985</v>
      </c>
      <c r="AF32" s="42">
        <v>15546.4494890524</v>
      </c>
      <c r="AG32" s="45">
        <v>4.4620423453640861</v>
      </c>
      <c r="AH32" s="45">
        <v>1.3809463573627232</v>
      </c>
      <c r="AI32" s="45">
        <v>23.699925755764724</v>
      </c>
      <c r="AJ32" s="33"/>
      <c r="AK32" s="39">
        <v>1.8569321123882967</v>
      </c>
      <c r="AL32" s="39">
        <v>0</v>
      </c>
      <c r="AM32" s="39">
        <v>0</v>
      </c>
      <c r="AN32" s="39">
        <v>0</v>
      </c>
      <c r="AO32" s="20">
        <v>66435000</v>
      </c>
      <c r="AP32" s="20">
        <v>21922000</v>
      </c>
    </row>
    <row r="33" spans="1:42" s="65" customFormat="1" ht="15" customHeight="1" outlineLevel="1" x14ac:dyDescent="0.2">
      <c r="A33" s="63" t="s">
        <v>58</v>
      </c>
      <c r="B33" s="43" t="s">
        <v>59</v>
      </c>
      <c r="C33" s="64"/>
      <c r="D33" s="43">
        <v>4574891.7000666335</v>
      </c>
      <c r="E33" s="43">
        <v>0</v>
      </c>
      <c r="F33" s="43">
        <v>151032</v>
      </c>
      <c r="G33" s="43">
        <v>0</v>
      </c>
      <c r="H33" s="43">
        <v>0</v>
      </c>
      <c r="I33" s="43">
        <v>0</v>
      </c>
      <c r="J33" s="43">
        <v>0</v>
      </c>
      <c r="K33" s="43">
        <v>72000</v>
      </c>
      <c r="L33" s="43">
        <v>0</v>
      </c>
      <c r="M33" s="43">
        <v>0</v>
      </c>
      <c r="N33" s="43">
        <v>291584.69993336586</v>
      </c>
      <c r="O33" s="43">
        <v>0</v>
      </c>
      <c r="P33" s="43">
        <v>37498</v>
      </c>
      <c r="Q33" s="43">
        <v>0</v>
      </c>
      <c r="R33" s="43">
        <v>0</v>
      </c>
      <c r="S33" s="43">
        <v>0</v>
      </c>
      <c r="T33" s="43">
        <v>0</v>
      </c>
      <c r="U33" s="43">
        <v>5127006.3999999994</v>
      </c>
      <c r="V33" s="43">
        <v>4933978.6628070641</v>
      </c>
      <c r="W33" s="66"/>
      <c r="X33" s="59">
        <v>19498.390701007262</v>
      </c>
      <c r="Y33" s="58">
        <v>0.51257599108851903</v>
      </c>
      <c r="Z33" s="59"/>
      <c r="AA33" s="59"/>
      <c r="AB33" s="59">
        <v>66531.270689902725</v>
      </c>
      <c r="AC33" s="66"/>
      <c r="AD33" s="60">
        <v>1.1393347555555555E-2</v>
      </c>
      <c r="AE33" s="46">
        <v>0.51257599108851903</v>
      </c>
      <c r="AF33" s="43">
        <v>19498.390701007262</v>
      </c>
      <c r="AG33" s="40">
        <v>0</v>
      </c>
      <c r="AH33" s="40">
        <v>0</v>
      </c>
      <c r="AI33" s="40">
        <v>10.002674429616725</v>
      </c>
      <c r="AJ33" s="66"/>
      <c r="AK33" s="58">
        <v>2.4012776240336797</v>
      </c>
      <c r="AL33" s="59">
        <v>0</v>
      </c>
      <c r="AM33" s="43">
        <v>0</v>
      </c>
      <c r="AN33" s="43">
        <v>0</v>
      </c>
      <c r="AO33" s="59">
        <v>18766000</v>
      </c>
      <c r="AP33" s="59">
        <v>2688000</v>
      </c>
    </row>
    <row r="34" spans="1:42" s="65" customFormat="1" ht="15" customHeight="1" outlineLevel="1" x14ac:dyDescent="0.2">
      <c r="A34" s="63" t="s">
        <v>60</v>
      </c>
      <c r="B34" s="43" t="s">
        <v>61</v>
      </c>
      <c r="C34" s="64"/>
      <c r="D34" s="43">
        <v>0</v>
      </c>
      <c r="E34" s="43">
        <v>0</v>
      </c>
      <c r="F34" s="43">
        <v>0</v>
      </c>
      <c r="G34" s="43">
        <v>0</v>
      </c>
      <c r="H34" s="43">
        <v>135691.92000000001</v>
      </c>
      <c r="I34" s="43">
        <v>12551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148242.92000000001</v>
      </c>
      <c r="V34" s="43">
        <v>6300</v>
      </c>
      <c r="W34" s="66"/>
      <c r="X34" s="59"/>
      <c r="Y34" s="58"/>
      <c r="Z34" s="59">
        <v>4573.5934039981885</v>
      </c>
      <c r="AA34" s="59"/>
      <c r="AB34" s="59">
        <v>4573.5934039981885</v>
      </c>
      <c r="AC34" s="66"/>
      <c r="AD34" s="60">
        <v>3.2942871111111118E-4</v>
      </c>
      <c r="AE34" s="46">
        <v>0</v>
      </c>
      <c r="AF34" s="43">
        <v>0</v>
      </c>
      <c r="AG34" s="40">
        <v>4.4620423453640861</v>
      </c>
      <c r="AH34" s="40">
        <v>0</v>
      </c>
      <c r="AI34" s="40">
        <v>0.26904553627724559</v>
      </c>
      <c r="AJ34" s="66"/>
      <c r="AK34" s="58">
        <v>1.7416704858394807</v>
      </c>
      <c r="AL34" s="59">
        <v>0</v>
      </c>
      <c r="AM34" s="43">
        <v>0</v>
      </c>
      <c r="AN34" s="43">
        <v>0</v>
      </c>
      <c r="AO34" s="59">
        <v>873000</v>
      </c>
      <c r="AP34" s="59">
        <v>353000</v>
      </c>
    </row>
    <row r="35" spans="1:42" s="65" customFormat="1" ht="15" customHeight="1" outlineLevel="1" x14ac:dyDescent="0.2">
      <c r="A35" s="63" t="s">
        <v>62</v>
      </c>
      <c r="B35" s="43" t="s">
        <v>63</v>
      </c>
      <c r="C35" s="64"/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4375224</v>
      </c>
      <c r="K35" s="43">
        <v>0</v>
      </c>
      <c r="L35" s="43">
        <v>0</v>
      </c>
      <c r="M35" s="43">
        <v>0</v>
      </c>
      <c r="N35" s="43">
        <v>0</v>
      </c>
      <c r="O35" s="43">
        <v>276888.86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4652112.8600000003</v>
      </c>
      <c r="V35" s="43">
        <v>1880528.1483650564</v>
      </c>
      <c r="W35" s="66"/>
      <c r="X35" s="59"/>
      <c r="Y35" s="58"/>
      <c r="Z35" s="59"/>
      <c r="AA35" s="58">
        <v>133527.08810274236</v>
      </c>
      <c r="AB35" s="59">
        <v>133527.08810274236</v>
      </c>
      <c r="AC35" s="66"/>
      <c r="AD35" s="60">
        <v>1.0338028577777778E-2</v>
      </c>
      <c r="AE35" s="46">
        <v>0</v>
      </c>
      <c r="AF35" s="43">
        <v>0</v>
      </c>
      <c r="AG35" s="40">
        <v>0</v>
      </c>
      <c r="AH35" s="40">
        <v>0.9606265331132543</v>
      </c>
      <c r="AI35" s="40">
        <v>10.751332158603544</v>
      </c>
      <c r="AJ35" s="66"/>
      <c r="AK35" s="58">
        <v>1.7052516921060961</v>
      </c>
      <c r="AL35" s="59">
        <v>0</v>
      </c>
      <c r="AM35" s="43">
        <v>0</v>
      </c>
      <c r="AN35" s="43">
        <v>0</v>
      </c>
      <c r="AO35" s="59">
        <v>25492000</v>
      </c>
      <c r="AP35" s="59">
        <v>10297000</v>
      </c>
    </row>
    <row r="36" spans="1:42" s="65" customFormat="1" ht="15" customHeight="1" outlineLevel="1" x14ac:dyDescent="0.2">
      <c r="A36" s="63" t="s">
        <v>274</v>
      </c>
      <c r="B36" s="43" t="s">
        <v>271</v>
      </c>
      <c r="C36" s="64"/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3927390</v>
      </c>
      <c r="T36" s="43">
        <v>0</v>
      </c>
      <c r="U36" s="43">
        <v>3927390</v>
      </c>
      <c r="V36" s="43"/>
      <c r="W36" s="66"/>
      <c r="X36" s="59">
        <v>-3951.9412119548615</v>
      </c>
      <c r="Y36" s="58">
        <v>0.53301878491017951</v>
      </c>
      <c r="Z36" s="59"/>
      <c r="AA36" s="58">
        <v>58424.455570676182</v>
      </c>
      <c r="AB36" s="59">
        <v>44939.872429690673</v>
      </c>
      <c r="AC36" s="66"/>
      <c r="AD36" s="59">
        <v>0</v>
      </c>
      <c r="AE36" s="46">
        <v>0.53301878491017951</v>
      </c>
      <c r="AF36" s="43">
        <v>-3951.9412119548615</v>
      </c>
      <c r="AG36" s="40"/>
      <c r="AH36" s="40">
        <v>0.4203198242494689</v>
      </c>
      <c r="AI36" s="40">
        <v>2.6768736312672119</v>
      </c>
      <c r="AJ36" s="66"/>
      <c r="AK36" s="58">
        <v>1.9994599473152554</v>
      </c>
      <c r="AL36" s="58">
        <v>0</v>
      </c>
      <c r="AM36" s="43">
        <v>0</v>
      </c>
      <c r="AN36" s="43">
        <v>0</v>
      </c>
      <c r="AO36" s="59">
        <v>21304000</v>
      </c>
      <c r="AP36" s="59">
        <v>8584000</v>
      </c>
    </row>
    <row r="37" spans="1:42" x14ac:dyDescent="0.2">
      <c r="A37" s="17">
        <v>7</v>
      </c>
      <c r="B37" s="18" t="s">
        <v>64</v>
      </c>
      <c r="C37" s="19"/>
      <c r="D37" s="20">
        <v>83024.062756794039</v>
      </c>
      <c r="E37" s="20">
        <v>3406585</v>
      </c>
      <c r="F37" s="20">
        <v>430000</v>
      </c>
      <c r="G37" s="20">
        <v>83260.623252941179</v>
      </c>
      <c r="H37" s="20">
        <v>124720.62</v>
      </c>
      <c r="I37" s="20">
        <v>0</v>
      </c>
      <c r="J37" s="20">
        <v>856609</v>
      </c>
      <c r="K37" s="20">
        <v>300000</v>
      </c>
      <c r="L37" s="20">
        <v>0</v>
      </c>
      <c r="M37" s="20">
        <v>0</v>
      </c>
      <c r="N37" s="20">
        <v>357377.04976840568</v>
      </c>
      <c r="O37" s="20">
        <v>0</v>
      </c>
      <c r="P37" s="20">
        <v>0</v>
      </c>
      <c r="Q37" s="20">
        <v>0</v>
      </c>
      <c r="R37" s="20">
        <v>0</v>
      </c>
      <c r="S37" s="20">
        <v>2070877.0974910608</v>
      </c>
      <c r="T37" s="39">
        <v>0</v>
      </c>
      <c r="U37" s="20">
        <v>7712453.4532692023</v>
      </c>
      <c r="V37" s="20">
        <v>6089263.9901248775</v>
      </c>
      <c r="W37" s="33"/>
      <c r="X37" s="42">
        <v>8926.3596200247266</v>
      </c>
      <c r="Y37" s="45">
        <v>6.2504106950623513</v>
      </c>
      <c r="Z37" s="42">
        <v>6416.6412959013114</v>
      </c>
      <c r="AA37" s="42">
        <v>934220.58358255215</v>
      </c>
      <c r="AB37" s="42">
        <v>971095.22817021247</v>
      </c>
      <c r="AC37" s="33"/>
      <c r="AD37" s="42">
        <v>0</v>
      </c>
      <c r="AE37" s="45">
        <v>6.2504106950623513</v>
      </c>
      <c r="AF37" s="42">
        <v>8926.3596200247266</v>
      </c>
      <c r="AG37" s="45">
        <v>6.2601378496598157</v>
      </c>
      <c r="AH37" s="45">
        <v>6.7210113926802304</v>
      </c>
      <c r="AI37" s="45">
        <v>80.178246393801842</v>
      </c>
      <c r="AJ37" s="33"/>
      <c r="AK37" s="39">
        <v>3.0839542914126348</v>
      </c>
      <c r="AL37" s="39">
        <v>0</v>
      </c>
      <c r="AM37" s="39">
        <v>0</v>
      </c>
      <c r="AN37" s="39">
        <v>0</v>
      </c>
      <c r="AO37" s="20">
        <v>281110000</v>
      </c>
      <c r="AP37" s="20">
        <v>83440000</v>
      </c>
    </row>
    <row r="38" spans="1:42" s="65" customFormat="1" ht="15" customHeight="1" outlineLevel="1" x14ac:dyDescent="0.2">
      <c r="A38" s="63" t="s">
        <v>65</v>
      </c>
      <c r="B38" s="43" t="s">
        <v>66</v>
      </c>
      <c r="C38" s="64"/>
      <c r="D38" s="43">
        <v>83024.062756794039</v>
      </c>
      <c r="E38" s="43">
        <v>3406585</v>
      </c>
      <c r="F38" s="43">
        <v>430000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357377.04976840568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4276986.1125251995</v>
      </c>
      <c r="V38" s="43">
        <v>3097531.1910928972</v>
      </c>
      <c r="W38" s="66"/>
      <c r="X38" s="59">
        <v>10969.207709743585</v>
      </c>
      <c r="Y38" s="58">
        <v>1.0051166338604689</v>
      </c>
      <c r="Z38" s="59"/>
      <c r="AA38" s="59"/>
      <c r="AB38" s="59">
        <v>37428.490308844724</v>
      </c>
      <c r="AC38" s="66"/>
      <c r="AD38" s="59">
        <v>0</v>
      </c>
      <c r="AE38" s="46">
        <v>1.0051166338604689</v>
      </c>
      <c r="AF38" s="43">
        <v>10969.207709743585</v>
      </c>
      <c r="AG38" s="40">
        <v>0</v>
      </c>
      <c r="AH38" s="40">
        <v>0</v>
      </c>
      <c r="AI38" s="40">
        <v>5.6272035550984594</v>
      </c>
      <c r="AJ38" s="66"/>
      <c r="AK38" s="58">
        <v>1.583172448528589</v>
      </c>
      <c r="AL38" s="59">
        <v>0</v>
      </c>
      <c r="AM38" s="43">
        <v>0</v>
      </c>
      <c r="AN38" s="43">
        <v>0</v>
      </c>
      <c r="AO38" s="59">
        <v>8804000</v>
      </c>
      <c r="AP38" s="59">
        <v>1284000</v>
      </c>
    </row>
    <row r="39" spans="1:42" s="65" customFormat="1" ht="15" customHeight="1" outlineLevel="1" x14ac:dyDescent="0.2">
      <c r="A39" s="63" t="s">
        <v>67</v>
      </c>
      <c r="B39" s="43" t="s">
        <v>85</v>
      </c>
      <c r="C39" s="64"/>
      <c r="D39" s="43">
        <v>0</v>
      </c>
      <c r="E39" s="43">
        <v>0</v>
      </c>
      <c r="F39" s="43">
        <v>0</v>
      </c>
      <c r="G39" s="43">
        <v>83260.623252941179</v>
      </c>
      <c r="H39" s="43">
        <v>124720.62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207981.24325294117</v>
      </c>
      <c r="V39" s="43">
        <v>35123.422899999998</v>
      </c>
      <c r="W39" s="66"/>
      <c r="X39" s="59"/>
      <c r="Y39" s="58"/>
      <c r="Z39" s="59">
        <v>6416.6412959013114</v>
      </c>
      <c r="AA39" s="59"/>
      <c r="AB39" s="59">
        <v>6416.6412959013114</v>
      </c>
      <c r="AC39" s="66"/>
      <c r="AD39" s="59">
        <v>0</v>
      </c>
      <c r="AE39" s="46">
        <v>0</v>
      </c>
      <c r="AF39" s="43">
        <v>0</v>
      </c>
      <c r="AG39" s="40">
        <v>6.2601378496598157</v>
      </c>
      <c r="AH39" s="40">
        <v>0</v>
      </c>
      <c r="AI39" s="40">
        <v>0.37746440185201308</v>
      </c>
      <c r="AJ39" s="66"/>
      <c r="AK39" s="58">
        <v>1.7425784994369049</v>
      </c>
      <c r="AL39" s="59">
        <v>0</v>
      </c>
      <c r="AM39" s="43">
        <v>0</v>
      </c>
      <c r="AN39" s="43">
        <v>0</v>
      </c>
      <c r="AO39" s="59">
        <v>1225000</v>
      </c>
      <c r="AP39" s="59">
        <v>495000</v>
      </c>
    </row>
    <row r="40" spans="1:42" s="65" customFormat="1" ht="15" customHeight="1" outlineLevel="1" x14ac:dyDescent="0.2">
      <c r="A40" s="63" t="s">
        <v>87</v>
      </c>
      <c r="B40" s="43" t="s">
        <v>86</v>
      </c>
      <c r="C40" s="64"/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856609</v>
      </c>
      <c r="K40" s="43">
        <v>300000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1156609</v>
      </c>
      <c r="V40" s="43">
        <v>2956609.3761319802</v>
      </c>
      <c r="W40" s="66"/>
      <c r="X40" s="59"/>
      <c r="Y40" s="58"/>
      <c r="Z40" s="59"/>
      <c r="AA40" s="58">
        <v>910908.11883253104</v>
      </c>
      <c r="AB40" s="59">
        <v>910908.11883253104</v>
      </c>
      <c r="AC40" s="66"/>
      <c r="AD40" s="59">
        <v>0</v>
      </c>
      <c r="AE40" s="46">
        <v>0</v>
      </c>
      <c r="AF40" s="43">
        <v>0</v>
      </c>
      <c r="AG40" s="40"/>
      <c r="AH40" s="40">
        <v>6.5532958189390724</v>
      </c>
      <c r="AI40" s="40">
        <v>73.344486805566106</v>
      </c>
      <c r="AJ40" s="66"/>
      <c r="AK40" s="58">
        <v>1.6432697363887292</v>
      </c>
      <c r="AL40" s="58">
        <v>0</v>
      </c>
      <c r="AM40" s="43">
        <v>0</v>
      </c>
      <c r="AN40" s="43">
        <v>0</v>
      </c>
      <c r="AO40" s="59">
        <v>262580000</v>
      </c>
      <c r="AP40" s="59">
        <v>78874000</v>
      </c>
    </row>
    <row r="41" spans="1:42" s="65" customFormat="1" ht="15" customHeight="1" outlineLevel="1" x14ac:dyDescent="0.2">
      <c r="A41" s="63" t="s">
        <v>273</v>
      </c>
      <c r="B41" s="43" t="s">
        <v>272</v>
      </c>
      <c r="C41" s="64"/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2070877.0974910608</v>
      </c>
      <c r="T41" s="43">
        <v>0</v>
      </c>
      <c r="U41" s="43">
        <v>2070877.0974910608</v>
      </c>
      <c r="V41" s="43"/>
      <c r="W41" s="66"/>
      <c r="X41" s="59">
        <v>-2042.8480897188579</v>
      </c>
      <c r="Y41" s="58">
        <v>5.2452940612018821</v>
      </c>
      <c r="Z41" s="59"/>
      <c r="AA41" s="58">
        <v>23312.464750021161</v>
      </c>
      <c r="AB41" s="59">
        <v>16341.977732935444</v>
      </c>
      <c r="AC41" s="66"/>
      <c r="AD41" s="59">
        <v>0</v>
      </c>
      <c r="AE41" s="46">
        <v>5.2452940612018821</v>
      </c>
      <c r="AF41" s="43">
        <v>-2042.8480897188579</v>
      </c>
      <c r="AG41" s="40"/>
      <c r="AH41" s="40">
        <v>0.16771557374115942</v>
      </c>
      <c r="AI41" s="40">
        <v>0.82909163128528252</v>
      </c>
      <c r="AJ41" s="66"/>
      <c r="AK41" s="58">
        <v>1.7499413487406867</v>
      </c>
      <c r="AL41" s="58">
        <v>0</v>
      </c>
      <c r="AM41" s="43">
        <v>0</v>
      </c>
      <c r="AN41" s="43">
        <v>0</v>
      </c>
      <c r="AO41" s="59">
        <v>8501000</v>
      </c>
      <c r="AP41" s="59">
        <v>2787000</v>
      </c>
    </row>
    <row r="42" spans="1:42" ht="15" customHeight="1" x14ac:dyDescent="0.2">
      <c r="A42" s="17">
        <v>8</v>
      </c>
      <c r="B42" s="18" t="s">
        <v>270</v>
      </c>
      <c r="C42" s="19"/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20">
        <v>3550000</v>
      </c>
      <c r="S42" s="39">
        <v>0</v>
      </c>
      <c r="T42" s="39">
        <v>0</v>
      </c>
      <c r="U42" s="20">
        <v>3550000</v>
      </c>
      <c r="V42" s="20"/>
      <c r="W42" s="33"/>
      <c r="X42" s="42">
        <v>0</v>
      </c>
      <c r="Y42" s="45">
        <v>0</v>
      </c>
      <c r="Z42" s="42">
        <v>0</v>
      </c>
      <c r="AA42" s="42">
        <v>0</v>
      </c>
      <c r="AB42" s="42">
        <v>0</v>
      </c>
      <c r="AC42" s="33"/>
      <c r="AD42" s="42">
        <v>0</v>
      </c>
      <c r="AE42" s="45">
        <v>0</v>
      </c>
      <c r="AF42" s="42">
        <v>0</v>
      </c>
      <c r="AG42" s="45">
        <v>0</v>
      </c>
      <c r="AH42" s="45">
        <v>0</v>
      </c>
      <c r="AI42" s="45">
        <v>0</v>
      </c>
      <c r="AJ42" s="33"/>
      <c r="AK42" s="39">
        <v>0</v>
      </c>
      <c r="AL42" s="42">
        <v>0</v>
      </c>
      <c r="AM42" s="42">
        <v>0</v>
      </c>
      <c r="AN42" s="39">
        <v>0</v>
      </c>
      <c r="AO42" s="39">
        <v>0</v>
      </c>
      <c r="AP42" s="39">
        <v>0</v>
      </c>
    </row>
    <row r="43" spans="1:42" ht="15" customHeight="1" x14ac:dyDescent="0.2">
      <c r="A43" s="17">
        <v>9</v>
      </c>
      <c r="B43" s="18" t="s">
        <v>68</v>
      </c>
      <c r="C43" s="19"/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20">
        <v>32500</v>
      </c>
      <c r="S43" s="39">
        <v>0</v>
      </c>
      <c r="T43" s="39">
        <v>0</v>
      </c>
      <c r="U43" s="20">
        <v>32500</v>
      </c>
      <c r="V43" s="20"/>
      <c r="W43" s="33"/>
      <c r="X43" s="42">
        <v>0</v>
      </c>
      <c r="Y43" s="45">
        <v>0</v>
      </c>
      <c r="Z43" s="42">
        <v>0</v>
      </c>
      <c r="AA43" s="42">
        <v>0</v>
      </c>
      <c r="AB43" s="42">
        <v>0</v>
      </c>
      <c r="AC43" s="33"/>
      <c r="AD43" s="42">
        <v>0</v>
      </c>
      <c r="AE43" s="45">
        <v>0</v>
      </c>
      <c r="AF43" s="42">
        <v>0</v>
      </c>
      <c r="AG43" s="45">
        <v>0</v>
      </c>
      <c r="AH43" s="45">
        <v>0</v>
      </c>
      <c r="AI43" s="45">
        <v>0</v>
      </c>
      <c r="AJ43" s="33"/>
      <c r="AK43" s="39">
        <v>0</v>
      </c>
      <c r="AL43" s="42">
        <v>0</v>
      </c>
      <c r="AM43" s="42">
        <v>0</v>
      </c>
      <c r="AN43" s="39">
        <v>0</v>
      </c>
      <c r="AO43" s="39">
        <v>0</v>
      </c>
      <c r="AP43" s="39">
        <v>0</v>
      </c>
    </row>
    <row r="44" spans="1:42" ht="17.25" x14ac:dyDescent="0.35">
      <c r="A44" s="17">
        <v>10</v>
      </c>
      <c r="B44" s="18" t="s">
        <v>101</v>
      </c>
      <c r="C44" s="19"/>
      <c r="D44" s="41" t="s">
        <v>102</v>
      </c>
      <c r="E44" s="41" t="s">
        <v>102</v>
      </c>
      <c r="F44" s="41" t="s">
        <v>102</v>
      </c>
      <c r="G44" s="41" t="s">
        <v>102</v>
      </c>
      <c r="H44" s="41" t="s">
        <v>102</v>
      </c>
      <c r="I44" s="41" t="s">
        <v>102</v>
      </c>
      <c r="J44" s="41" t="s">
        <v>102</v>
      </c>
      <c r="K44" s="41" t="s">
        <v>102</v>
      </c>
      <c r="L44" s="41" t="s">
        <v>102</v>
      </c>
      <c r="M44" s="41" t="s">
        <v>102</v>
      </c>
      <c r="N44" s="41" t="s">
        <v>102</v>
      </c>
      <c r="O44" s="41" t="s">
        <v>102</v>
      </c>
      <c r="P44" s="41" t="s">
        <v>102</v>
      </c>
      <c r="Q44" s="41" t="s">
        <v>102</v>
      </c>
      <c r="R44" s="41" t="s">
        <v>102</v>
      </c>
      <c r="S44" s="41">
        <v>0</v>
      </c>
      <c r="T44" s="41" t="s">
        <v>102</v>
      </c>
      <c r="U44" s="41" t="s">
        <v>102</v>
      </c>
      <c r="V44" s="20"/>
      <c r="W44" s="33"/>
      <c r="X44" s="44" t="s">
        <v>102</v>
      </c>
      <c r="Y44" s="47" t="s">
        <v>102</v>
      </c>
      <c r="Z44" s="47" t="s">
        <v>102</v>
      </c>
      <c r="AA44" s="47" t="s">
        <v>102</v>
      </c>
      <c r="AB44" s="44" t="s">
        <v>102</v>
      </c>
      <c r="AC44" s="33"/>
      <c r="AD44" s="47" t="s">
        <v>102</v>
      </c>
      <c r="AE44" s="47" t="s">
        <v>102</v>
      </c>
      <c r="AF44" s="47" t="s">
        <v>102</v>
      </c>
      <c r="AG44" s="47" t="s">
        <v>102</v>
      </c>
      <c r="AH44" s="47" t="s">
        <v>102</v>
      </c>
      <c r="AI44" s="47" t="s">
        <v>102</v>
      </c>
      <c r="AJ44" s="33"/>
      <c r="AK44" s="47" t="s">
        <v>102</v>
      </c>
      <c r="AL44" s="47" t="s">
        <v>102</v>
      </c>
      <c r="AM44" s="47" t="s">
        <v>102</v>
      </c>
      <c r="AN44" s="47" t="s">
        <v>102</v>
      </c>
      <c r="AO44" s="47" t="s">
        <v>102</v>
      </c>
      <c r="AP44" s="47" t="s">
        <v>102</v>
      </c>
    </row>
    <row r="45" spans="1:42" x14ac:dyDescent="0.2">
      <c r="A45" s="17">
        <v>11</v>
      </c>
      <c r="B45" s="21" t="s">
        <v>69</v>
      </c>
      <c r="C45" s="19"/>
      <c r="D45" s="22">
        <v>30694884.247777194</v>
      </c>
      <c r="E45" s="22">
        <v>6999980.7800000003</v>
      </c>
      <c r="F45" s="22">
        <v>3372627.63</v>
      </c>
      <c r="G45" s="22">
        <v>915866.85578235297</v>
      </c>
      <c r="H45" s="22">
        <v>1224506.75</v>
      </c>
      <c r="I45" s="22">
        <v>890840.63</v>
      </c>
      <c r="J45" s="22">
        <v>11514624</v>
      </c>
      <c r="K45" s="22">
        <v>1328000</v>
      </c>
      <c r="L45" s="22">
        <v>417688</v>
      </c>
      <c r="M45" s="22">
        <v>661748.63</v>
      </c>
      <c r="N45" s="22">
        <v>2689836.07</v>
      </c>
      <c r="O45" s="22">
        <v>3445534</v>
      </c>
      <c r="P45" s="22">
        <v>7180269.0800000001</v>
      </c>
      <c r="Q45" s="22">
        <v>0</v>
      </c>
      <c r="R45" s="22">
        <v>3582500</v>
      </c>
      <c r="S45" s="22">
        <v>5998267.0974910613</v>
      </c>
      <c r="T45" s="22" t="s">
        <v>102</v>
      </c>
      <c r="U45" s="22">
        <v>80917173.771050617</v>
      </c>
      <c r="V45" s="74"/>
      <c r="W45" s="34"/>
      <c r="X45" s="42">
        <v>178540.37448378914</v>
      </c>
      <c r="Y45" s="45">
        <v>50.73074899016531</v>
      </c>
      <c r="Z45" s="42">
        <v>92308.342501039966</v>
      </c>
      <c r="AA45" s="42">
        <v>1456010.47307547</v>
      </c>
      <c r="AB45" s="42">
        <v>1966679.1417218256</v>
      </c>
      <c r="AC45" s="34"/>
      <c r="AD45" s="48">
        <v>3.0788338177777777E-2</v>
      </c>
      <c r="AE45" s="61">
        <v>50.73074899016531</v>
      </c>
      <c r="AF45" s="62">
        <v>178540.37448378911</v>
      </c>
      <c r="AG45" s="61">
        <v>90.056919513209721</v>
      </c>
      <c r="AH45" s="61">
        <v>10.47489548975158</v>
      </c>
      <c r="AI45" s="61">
        <v>214.25635947891178</v>
      </c>
      <c r="AJ45" s="34"/>
      <c r="AK45" s="39">
        <v>2.4151940097370499</v>
      </c>
      <c r="AL45" s="53">
        <v>0</v>
      </c>
      <c r="AM45" s="53">
        <v>14.160958850987058</v>
      </c>
      <c r="AN45" s="53">
        <v>0</v>
      </c>
      <c r="AO45" s="71">
        <v>590141000</v>
      </c>
      <c r="AP45" s="71">
        <v>163428000</v>
      </c>
    </row>
    <row r="46" spans="1:42" s="6" customFormat="1" ht="7.5" customHeight="1" x14ac:dyDescent="0.2">
      <c r="A46" s="15"/>
      <c r="B46" s="80"/>
      <c r="D46" s="24"/>
      <c r="E46" s="5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35"/>
      <c r="W46" s="35"/>
      <c r="X46" s="54"/>
      <c r="Y46" s="54"/>
      <c r="Z46" s="54"/>
      <c r="AA46" s="54"/>
      <c r="AB46" s="54"/>
      <c r="AC46" s="35"/>
      <c r="AD46" s="55"/>
      <c r="AE46" s="55"/>
      <c r="AF46" s="55"/>
      <c r="AG46" s="55"/>
      <c r="AH46" s="55"/>
      <c r="AI46" s="55"/>
      <c r="AJ46" s="35"/>
      <c r="AK46" s="55"/>
      <c r="AL46" s="55"/>
      <c r="AM46" s="55"/>
      <c r="AN46" s="55"/>
      <c r="AO46" s="55"/>
      <c r="AP46" s="55"/>
    </row>
    <row r="47" spans="1:42" x14ac:dyDescent="0.2">
      <c r="A47" s="17">
        <v>12</v>
      </c>
      <c r="B47" s="25" t="s">
        <v>70</v>
      </c>
      <c r="C47" s="19"/>
      <c r="D47" s="26">
        <v>206405.99083888598</v>
      </c>
      <c r="E47" s="129"/>
      <c r="F47" s="117">
        <v>671933.74</v>
      </c>
      <c r="G47" s="26">
        <v>4579.3342789117651</v>
      </c>
      <c r="H47" s="26">
        <v>9414</v>
      </c>
      <c r="I47" s="26">
        <v>0</v>
      </c>
      <c r="J47" s="26">
        <v>145310</v>
      </c>
      <c r="K47" s="26">
        <v>8000</v>
      </c>
      <c r="L47" s="129"/>
      <c r="M47" s="39">
        <v>0</v>
      </c>
      <c r="N47" s="26">
        <v>13449.180349999999</v>
      </c>
      <c r="O47" s="129"/>
      <c r="P47" s="26">
        <v>167691.18</v>
      </c>
      <c r="Q47" s="39">
        <v>0</v>
      </c>
      <c r="R47" s="39">
        <v>0</v>
      </c>
      <c r="S47" s="39">
        <v>29991.335487455308</v>
      </c>
      <c r="T47" s="22" t="s">
        <v>102</v>
      </c>
      <c r="U47" s="26">
        <v>1256774.7609552532</v>
      </c>
      <c r="V47" s="57"/>
      <c r="W47" s="57"/>
      <c r="X47" s="120"/>
      <c r="Y47" s="121"/>
      <c r="Z47" s="121"/>
      <c r="AA47" s="121"/>
      <c r="AB47" s="122"/>
      <c r="AC47" s="57"/>
      <c r="AD47" s="120"/>
      <c r="AE47" s="121"/>
      <c r="AF47" s="121"/>
      <c r="AG47" s="121"/>
      <c r="AH47" s="121"/>
      <c r="AI47" s="122"/>
      <c r="AJ47" s="57"/>
      <c r="AK47" s="120"/>
      <c r="AL47" s="121"/>
      <c r="AM47" s="121"/>
      <c r="AN47" s="121"/>
      <c r="AO47" s="121"/>
      <c r="AP47" s="122"/>
    </row>
    <row r="48" spans="1:42" x14ac:dyDescent="0.2">
      <c r="A48" s="17">
        <v>13</v>
      </c>
      <c r="B48" s="25" t="s">
        <v>71</v>
      </c>
      <c r="C48" s="19"/>
      <c r="D48" s="26">
        <v>206405.99083888598</v>
      </c>
      <c r="E48" s="130"/>
      <c r="F48" s="117">
        <v>34973.120000000003</v>
      </c>
      <c r="G48" s="26">
        <v>4579.3342789117651</v>
      </c>
      <c r="H48" s="26">
        <v>-359.7</v>
      </c>
      <c r="I48" s="26">
        <v>2623.86</v>
      </c>
      <c r="J48" s="26">
        <v>60440</v>
      </c>
      <c r="K48" s="26">
        <v>6999.9999999999991</v>
      </c>
      <c r="L48" s="130"/>
      <c r="M48" s="26">
        <v>718.45</v>
      </c>
      <c r="N48" s="26">
        <v>13449.180349999999</v>
      </c>
      <c r="O48" s="130"/>
      <c r="P48" s="26">
        <v>7074.26</v>
      </c>
      <c r="Q48" s="39">
        <v>0</v>
      </c>
      <c r="R48" s="39">
        <v>0</v>
      </c>
      <c r="S48" s="39">
        <v>29991.335487455308</v>
      </c>
      <c r="T48" s="22" t="s">
        <v>102</v>
      </c>
      <c r="U48" s="26">
        <v>366895.83095525304</v>
      </c>
      <c r="V48" s="57"/>
      <c r="W48" s="57"/>
      <c r="X48" s="123"/>
      <c r="Y48" s="124"/>
      <c r="Z48" s="124"/>
      <c r="AA48" s="124"/>
      <c r="AB48" s="125"/>
      <c r="AC48" s="57"/>
      <c r="AD48" s="123"/>
      <c r="AE48" s="124"/>
      <c r="AF48" s="124"/>
      <c r="AG48" s="124"/>
      <c r="AH48" s="124"/>
      <c r="AI48" s="125"/>
      <c r="AJ48" s="57"/>
      <c r="AK48" s="123"/>
      <c r="AL48" s="124"/>
      <c r="AM48" s="124"/>
      <c r="AN48" s="124"/>
      <c r="AO48" s="124"/>
      <c r="AP48" s="125"/>
    </row>
    <row r="49" spans="1:42" x14ac:dyDescent="0.2">
      <c r="A49" s="17">
        <v>14</v>
      </c>
      <c r="B49" s="25" t="s">
        <v>72</v>
      </c>
      <c r="C49" s="19"/>
      <c r="D49" s="26">
        <v>2889683.8717444041</v>
      </c>
      <c r="E49" s="130"/>
      <c r="F49" s="118">
        <v>0</v>
      </c>
      <c r="G49" s="26">
        <v>64110.679904764715</v>
      </c>
      <c r="H49" s="26">
        <v>0</v>
      </c>
      <c r="I49" s="26">
        <v>0</v>
      </c>
      <c r="J49" s="26">
        <v>798500</v>
      </c>
      <c r="K49" s="26">
        <v>105000</v>
      </c>
      <c r="L49" s="130"/>
      <c r="M49" s="39">
        <v>0</v>
      </c>
      <c r="N49" s="26">
        <v>188288.52490000002</v>
      </c>
      <c r="O49" s="130"/>
      <c r="P49" s="39">
        <v>0</v>
      </c>
      <c r="Q49" s="39">
        <v>0</v>
      </c>
      <c r="R49" s="39">
        <v>0</v>
      </c>
      <c r="S49" s="39">
        <v>419878.69682437432</v>
      </c>
      <c r="T49" s="22" t="s">
        <v>102</v>
      </c>
      <c r="U49" s="26">
        <v>4465461.7733735433</v>
      </c>
      <c r="V49" s="57"/>
      <c r="W49" s="57"/>
      <c r="X49" s="123"/>
      <c r="Y49" s="124"/>
      <c r="Z49" s="124"/>
      <c r="AA49" s="124"/>
      <c r="AB49" s="125"/>
      <c r="AC49" s="57"/>
      <c r="AD49" s="123"/>
      <c r="AE49" s="124"/>
      <c r="AF49" s="124"/>
      <c r="AG49" s="124"/>
      <c r="AH49" s="124"/>
      <c r="AI49" s="125"/>
      <c r="AJ49" s="57"/>
      <c r="AK49" s="123"/>
      <c r="AL49" s="124"/>
      <c r="AM49" s="124"/>
      <c r="AN49" s="124"/>
      <c r="AO49" s="124"/>
      <c r="AP49" s="125"/>
    </row>
    <row r="50" spans="1:42" x14ac:dyDescent="0.2">
      <c r="A50" s="17">
        <v>15</v>
      </c>
      <c r="B50" s="25" t="s">
        <v>73</v>
      </c>
      <c r="C50" s="19"/>
      <c r="D50" s="26">
        <v>1032029.9541944299</v>
      </c>
      <c r="E50" s="130"/>
      <c r="F50" s="117">
        <v>574794.71</v>
      </c>
      <c r="G50" s="26">
        <v>22896.671394558827</v>
      </c>
      <c r="H50" s="26">
        <v>19594</v>
      </c>
      <c r="I50" s="26">
        <v>2299.69</v>
      </c>
      <c r="J50" s="26">
        <v>428620</v>
      </c>
      <c r="K50" s="26">
        <v>38000</v>
      </c>
      <c r="L50" s="130"/>
      <c r="M50" s="26">
        <v>51738.54</v>
      </c>
      <c r="N50" s="26">
        <v>67245.901750000005</v>
      </c>
      <c r="O50" s="130"/>
      <c r="P50" s="26">
        <v>71583.59</v>
      </c>
      <c r="Q50" s="39">
        <v>0</v>
      </c>
      <c r="R50" s="39">
        <v>0</v>
      </c>
      <c r="S50" s="39">
        <v>149956.67743727655</v>
      </c>
      <c r="T50" s="22" t="s">
        <v>102</v>
      </c>
      <c r="U50" s="26">
        <v>2458759.734776265</v>
      </c>
      <c r="V50" s="57"/>
      <c r="W50" s="57"/>
      <c r="X50" s="123"/>
      <c r="Y50" s="124"/>
      <c r="Z50" s="124"/>
      <c r="AA50" s="124"/>
      <c r="AB50" s="125"/>
      <c r="AC50" s="57"/>
      <c r="AD50" s="123"/>
      <c r="AE50" s="124"/>
      <c r="AF50" s="124"/>
      <c r="AG50" s="124"/>
      <c r="AH50" s="124"/>
      <c r="AI50" s="125"/>
      <c r="AJ50" s="57"/>
      <c r="AK50" s="123"/>
      <c r="AL50" s="124"/>
      <c r="AM50" s="124"/>
      <c r="AN50" s="124"/>
      <c r="AO50" s="124"/>
      <c r="AP50" s="125"/>
    </row>
    <row r="51" spans="1:42" x14ac:dyDescent="0.2">
      <c r="A51" s="17">
        <v>16</v>
      </c>
      <c r="B51" s="27" t="s">
        <v>74</v>
      </c>
      <c r="C51" s="19"/>
      <c r="D51" s="26">
        <v>412811.98167777195</v>
      </c>
      <c r="E51" s="131"/>
      <c r="F51" s="118">
        <v>0</v>
      </c>
      <c r="G51" s="26">
        <v>9158.6685578235301</v>
      </c>
      <c r="H51" s="26">
        <v>0</v>
      </c>
      <c r="I51" s="26">
        <v>0</v>
      </c>
      <c r="J51" s="26">
        <v>1274000</v>
      </c>
      <c r="K51" s="26">
        <v>13999.999999999998</v>
      </c>
      <c r="L51" s="131"/>
      <c r="M51" s="39">
        <v>0</v>
      </c>
      <c r="N51" s="26">
        <v>26898.360699999997</v>
      </c>
      <c r="O51" s="131"/>
      <c r="P51" s="39">
        <v>0</v>
      </c>
      <c r="Q51" s="39">
        <v>0</v>
      </c>
      <c r="R51" s="26">
        <v>17500</v>
      </c>
      <c r="S51" s="39">
        <v>59982.670974910616</v>
      </c>
      <c r="T51" s="22" t="s">
        <v>102</v>
      </c>
      <c r="U51" s="26">
        <v>1814351.6819105062</v>
      </c>
      <c r="V51" s="57"/>
      <c r="W51" s="57"/>
      <c r="X51" s="126"/>
      <c r="Y51" s="127"/>
      <c r="Z51" s="127"/>
      <c r="AA51" s="127"/>
      <c r="AB51" s="128"/>
      <c r="AC51" s="57"/>
      <c r="AD51" s="126"/>
      <c r="AE51" s="127"/>
      <c r="AF51" s="127"/>
      <c r="AG51" s="127"/>
      <c r="AH51" s="127"/>
      <c r="AI51" s="128"/>
      <c r="AJ51" s="57"/>
      <c r="AK51" s="126"/>
      <c r="AL51" s="127"/>
      <c r="AM51" s="127"/>
      <c r="AN51" s="127"/>
      <c r="AO51" s="127"/>
      <c r="AP51" s="128"/>
    </row>
    <row r="52" spans="1:42" s="6" customFormat="1" ht="8.25" customHeight="1" x14ac:dyDescent="0.2">
      <c r="A52" s="15"/>
      <c r="B52" s="80"/>
      <c r="D52" s="24"/>
      <c r="E52" s="56"/>
      <c r="F52" s="24"/>
      <c r="G52" s="81"/>
      <c r="H52" s="81"/>
      <c r="I52" s="81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35"/>
      <c r="W52" s="35"/>
      <c r="X52" s="56"/>
      <c r="Y52" s="56"/>
      <c r="Z52" s="56"/>
      <c r="AA52" s="56"/>
      <c r="AB52" s="56"/>
      <c r="AC52" s="35"/>
      <c r="AD52" s="56"/>
      <c r="AE52" s="56"/>
      <c r="AF52" s="56"/>
      <c r="AG52" s="56"/>
      <c r="AH52" s="56"/>
      <c r="AI52" s="56"/>
      <c r="AJ52" s="35"/>
      <c r="AK52" s="56"/>
      <c r="AL52" s="56"/>
      <c r="AM52" s="56"/>
      <c r="AN52" s="56"/>
      <c r="AO52" s="56"/>
      <c r="AP52" s="56"/>
    </row>
    <row r="53" spans="1:42" ht="15.75" x14ac:dyDescent="0.25">
      <c r="A53" s="17">
        <v>17</v>
      </c>
      <c r="B53" s="23" t="s">
        <v>75</v>
      </c>
      <c r="C53" s="19"/>
      <c r="D53" s="28">
        <v>35442222.037071563</v>
      </c>
      <c r="E53" s="28">
        <v>6999980.7800000003</v>
      </c>
      <c r="F53" s="28">
        <v>4654329.2</v>
      </c>
      <c r="G53" s="28">
        <v>1021191.5441973237</v>
      </c>
      <c r="H53" s="28">
        <v>1253155.05</v>
      </c>
      <c r="I53" s="28">
        <v>895764.17999999993</v>
      </c>
      <c r="J53" s="28">
        <v>14221494</v>
      </c>
      <c r="K53" s="28">
        <v>1500000</v>
      </c>
      <c r="L53" s="28">
        <v>417688</v>
      </c>
      <c r="M53" s="28">
        <v>714205.62</v>
      </c>
      <c r="N53" s="28">
        <v>2999167.2180500003</v>
      </c>
      <c r="O53" s="28">
        <v>3445534</v>
      </c>
      <c r="P53" s="28">
        <v>7426618.1099999994</v>
      </c>
      <c r="Q53" s="28">
        <v>0</v>
      </c>
      <c r="R53" s="28">
        <v>3600000</v>
      </c>
      <c r="S53" s="28">
        <v>6688067.813702533</v>
      </c>
      <c r="T53" s="28" t="s">
        <v>102</v>
      </c>
      <c r="U53" s="28">
        <v>91279417.553021431</v>
      </c>
      <c r="V53" s="75"/>
      <c r="W53" s="36"/>
      <c r="X53" s="49">
        <v>178540.37448378914</v>
      </c>
      <c r="Y53" s="51">
        <v>50.73074899016531</v>
      </c>
      <c r="Z53" s="49">
        <v>92308.342501039966</v>
      </c>
      <c r="AA53" s="49">
        <v>1456010.47307547</v>
      </c>
      <c r="AB53" s="49">
        <v>1966679.1417218256</v>
      </c>
      <c r="AC53" s="36"/>
      <c r="AD53" s="50">
        <v>3.0788338177777777E-2</v>
      </c>
      <c r="AE53" s="51">
        <v>50.73074899016531</v>
      </c>
      <c r="AF53" s="49">
        <v>178540.37448378911</v>
      </c>
      <c r="AG53" s="51">
        <v>90.056919513209721</v>
      </c>
      <c r="AH53" s="51">
        <v>10.47489548975158</v>
      </c>
      <c r="AI53" s="51">
        <v>214.25635947891178</v>
      </c>
      <c r="AJ53" s="36"/>
      <c r="AK53" s="51">
        <v>2.4151940097370499</v>
      </c>
      <c r="AL53" s="69">
        <v>0</v>
      </c>
      <c r="AM53" s="69">
        <v>14.160958850987058</v>
      </c>
      <c r="AN53" s="51">
        <v>0</v>
      </c>
      <c r="AO53" s="70">
        <v>590141000</v>
      </c>
      <c r="AP53" s="70">
        <v>163428000</v>
      </c>
    </row>
    <row r="54" spans="1:42" ht="15.75" x14ac:dyDescent="0.25">
      <c r="B54" s="73"/>
      <c r="C54" s="79"/>
      <c r="J54" s="29"/>
      <c r="K54" s="116"/>
      <c r="L54" s="116"/>
      <c r="M54" s="116"/>
      <c r="N54" s="84"/>
      <c r="O54" s="84"/>
      <c r="P54" s="84"/>
      <c r="Q54" s="29"/>
      <c r="R54" s="29"/>
      <c r="S54" s="29"/>
      <c r="T54" s="29"/>
      <c r="U54" s="30"/>
      <c r="V54" s="30"/>
    </row>
    <row r="55" spans="1:42" x14ac:dyDescent="0.2">
      <c r="D55" s="82"/>
      <c r="J55" s="29"/>
      <c r="K55" s="116"/>
      <c r="L55" s="116"/>
      <c r="M55" s="116"/>
      <c r="N55" s="84"/>
      <c r="O55" s="84"/>
      <c r="P55" s="84"/>
      <c r="U55" s="4"/>
    </row>
    <row r="56" spans="1:42" x14ac:dyDescent="0.2">
      <c r="J56" s="29"/>
      <c r="K56" s="116"/>
      <c r="L56" s="116"/>
      <c r="M56" s="116"/>
      <c r="N56" s="87"/>
      <c r="O56" s="87"/>
      <c r="P56" s="87"/>
      <c r="S56" s="82"/>
      <c r="U56" s="4"/>
    </row>
    <row r="57" spans="1:42" x14ac:dyDescent="0.2">
      <c r="J57" s="29"/>
      <c r="K57" s="116"/>
      <c r="L57" s="116"/>
      <c r="M57" s="116"/>
      <c r="N57" s="84"/>
      <c r="O57" s="84"/>
      <c r="P57" s="84"/>
      <c r="U57" s="4"/>
    </row>
    <row r="58" spans="1:42" x14ac:dyDescent="0.2">
      <c r="D58" s="82"/>
      <c r="J58" s="29"/>
      <c r="K58" s="116"/>
      <c r="L58" s="116"/>
      <c r="M58" s="116"/>
    </row>
    <row r="59" spans="1:42" x14ac:dyDescent="0.2">
      <c r="J59" s="29"/>
      <c r="K59" s="116"/>
      <c r="L59" s="116"/>
      <c r="M59" s="116"/>
    </row>
  </sheetData>
  <mergeCells count="8">
    <mergeCell ref="D8:U8"/>
    <mergeCell ref="X8:AP8"/>
    <mergeCell ref="X47:AB51"/>
    <mergeCell ref="AD47:AI51"/>
    <mergeCell ref="AK47:AP51"/>
    <mergeCell ref="E47:E51"/>
    <mergeCell ref="L47:L51"/>
    <mergeCell ref="O47:O51"/>
  </mergeCells>
  <pageMargins left="0.7" right="0.7" top="0.75" bottom="0.75" header="0.3" footer="0.3"/>
  <pageSetup paperSize="5" scale="59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BBBD-C64D-43DA-8038-6BAB76A6AEFD}">
  <sheetPr>
    <pageSetUpPr fitToPage="1"/>
  </sheetPr>
  <dimension ref="A1:AH55"/>
  <sheetViews>
    <sheetView topLeftCell="A10" zoomScale="70" zoomScaleNormal="70" workbookViewId="0">
      <selection activeCell="K41" activeCellId="1" sqref="K36 K41"/>
    </sheetView>
  </sheetViews>
  <sheetFormatPr defaultColWidth="12.5703125" defaultRowHeight="15.75" outlineLevelRow="1" x14ac:dyDescent="0.25"/>
  <cols>
    <col min="1" max="1" width="10.85546875" style="1" bestFit="1" customWidth="1"/>
    <col min="2" max="2" width="51" style="1" bestFit="1" customWidth="1"/>
    <col min="3" max="3" width="1.42578125" style="6" customWidth="1"/>
    <col min="4" max="4" width="22.140625" style="1" customWidth="1"/>
    <col min="5" max="5" width="15.7109375" style="1" customWidth="1"/>
    <col min="6" max="6" width="19.7109375" style="1" customWidth="1"/>
    <col min="7" max="7" width="15.7109375" style="1" customWidth="1"/>
    <col min="8" max="8" width="16.5703125" style="1" bestFit="1" customWidth="1"/>
    <col min="9" max="9" width="15.7109375" style="1" customWidth="1"/>
    <col min="10" max="10" width="15" style="1" customWidth="1"/>
    <col min="11" max="11" width="16.140625" style="1" bestFit="1" customWidth="1"/>
    <col min="12" max="12" width="16.85546875" style="1" customWidth="1"/>
    <col min="13" max="13" width="20" style="1" customWidth="1"/>
    <col min="14" max="14" width="2.28515625" style="6" customWidth="1"/>
    <col min="15" max="15" width="15.28515625" style="1" bestFit="1" customWidth="1"/>
    <col min="16" max="16" width="12.7109375" style="1" bestFit="1" customWidth="1"/>
    <col min="17" max="17" width="16.5703125" style="1" bestFit="1" customWidth="1"/>
    <col min="18" max="18" width="14.28515625" style="1" bestFit="1" customWidth="1"/>
    <col min="19" max="19" width="16.5703125" style="1" bestFit="1" customWidth="1"/>
    <col min="20" max="20" width="2.28515625" style="6" customWidth="1"/>
    <col min="21" max="21" width="12.85546875" style="1" customWidth="1"/>
    <col min="22" max="22" width="12.5703125" style="1" customWidth="1"/>
    <col min="23" max="24" width="14.28515625" style="1" customWidth="1"/>
    <col min="25" max="26" width="12.42578125" style="1" customWidth="1"/>
    <col min="27" max="27" width="2.140625" style="6" customWidth="1"/>
    <col min="28" max="28" width="16.28515625" style="1" bestFit="1" customWidth="1"/>
    <col min="29" max="31" width="12.7109375" style="1" bestFit="1" customWidth="1"/>
    <col min="32" max="33" width="20.28515625" style="1" bestFit="1" customWidth="1"/>
    <col min="34" max="34" width="20.28515625" customWidth="1"/>
    <col min="35" max="16384" width="12.5703125" style="1"/>
  </cols>
  <sheetData>
    <row r="1" spans="1:34" ht="20.25" x14ac:dyDescent="0.3">
      <c r="C1" s="77" t="s">
        <v>0</v>
      </c>
      <c r="I1" s="2"/>
      <c r="J1" s="2"/>
      <c r="K1" s="2"/>
      <c r="L1" s="2"/>
      <c r="M1" s="2"/>
    </row>
    <row r="3" spans="1:34" ht="18" x14ac:dyDescent="0.25">
      <c r="C3" s="78" t="s">
        <v>316</v>
      </c>
    </row>
    <row r="5" spans="1:34" ht="18" x14ac:dyDescent="0.25">
      <c r="B5"/>
      <c r="C5" s="78" t="s">
        <v>76</v>
      </c>
      <c r="M5" s="4"/>
    </row>
    <row r="6" spans="1:34" ht="18" x14ac:dyDescent="0.25">
      <c r="C6" s="78"/>
      <c r="D6" s="5"/>
    </row>
    <row r="7" spans="1:34" ht="18" x14ac:dyDescent="0.25">
      <c r="C7" s="78"/>
      <c r="D7" s="3"/>
    </row>
    <row r="8" spans="1:34" ht="19.149999999999999" customHeight="1" x14ac:dyDescent="0.35">
      <c r="A8" s="6"/>
      <c r="C8" s="7"/>
      <c r="D8" s="119" t="s">
        <v>2</v>
      </c>
      <c r="E8" s="119"/>
      <c r="F8" s="119"/>
      <c r="G8" s="119"/>
      <c r="H8" s="119"/>
      <c r="I8" s="119"/>
      <c r="J8" s="119"/>
      <c r="K8" s="119"/>
      <c r="L8" s="119"/>
      <c r="M8" s="119"/>
      <c r="N8" s="86"/>
      <c r="O8" s="119" t="s">
        <v>3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</row>
    <row r="9" spans="1:34" s="12" customFormat="1" ht="120.75" x14ac:dyDescent="0.35">
      <c r="A9" s="9" t="s">
        <v>4</v>
      </c>
      <c r="B9" s="8" t="s">
        <v>5</v>
      </c>
      <c r="C9" s="10"/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12</v>
      </c>
      <c r="K9" s="9" t="s">
        <v>100</v>
      </c>
      <c r="L9" s="9" t="s">
        <v>99</v>
      </c>
      <c r="M9" s="9" t="s">
        <v>13</v>
      </c>
      <c r="N9" s="9"/>
      <c r="O9" s="9" t="s">
        <v>14</v>
      </c>
      <c r="P9" s="11" t="s">
        <v>15</v>
      </c>
      <c r="Q9" s="9" t="s">
        <v>16</v>
      </c>
      <c r="R9" s="9" t="s">
        <v>17</v>
      </c>
      <c r="S9" s="9" t="s">
        <v>18</v>
      </c>
      <c r="T9" s="9"/>
      <c r="U9" s="11" t="s">
        <v>19</v>
      </c>
      <c r="V9" s="9" t="s">
        <v>20</v>
      </c>
      <c r="W9" s="9" t="s">
        <v>21</v>
      </c>
      <c r="X9" s="9" t="s">
        <v>22</v>
      </c>
      <c r="Y9" s="9" t="s">
        <v>23</v>
      </c>
      <c r="Z9" s="11" t="s">
        <v>24</v>
      </c>
      <c r="AA9" s="9"/>
      <c r="AB9" s="9" t="s">
        <v>25</v>
      </c>
      <c r="AC9" s="9" t="s">
        <v>26</v>
      </c>
      <c r="AD9" s="9" t="s">
        <v>27</v>
      </c>
      <c r="AE9" s="11" t="s">
        <v>28</v>
      </c>
      <c r="AF9" s="9" t="s">
        <v>29</v>
      </c>
      <c r="AG9" s="9" t="s">
        <v>30</v>
      </c>
      <c r="AH9"/>
    </row>
    <row r="10" spans="1:34" s="12" customFormat="1" x14ac:dyDescent="0.25">
      <c r="A10" s="13"/>
      <c r="B10" s="13">
        <v>-1</v>
      </c>
      <c r="C10" s="13"/>
      <c r="D10" s="13">
        <v>-2</v>
      </c>
      <c r="E10" s="13">
        <v>-3</v>
      </c>
      <c r="F10" s="13">
        <v>-4</v>
      </c>
      <c r="G10" s="13">
        <v>-5</v>
      </c>
      <c r="H10" s="13">
        <v>-6</v>
      </c>
      <c r="I10" s="13">
        <v>-7</v>
      </c>
      <c r="J10" s="13">
        <v>-8</v>
      </c>
      <c r="K10" s="13">
        <v>-9</v>
      </c>
      <c r="L10" s="13">
        <v>-10</v>
      </c>
      <c r="M10" s="13">
        <v>-11</v>
      </c>
      <c r="N10" s="14"/>
      <c r="O10" s="14">
        <v>-12</v>
      </c>
      <c r="P10" s="14">
        <v>-13</v>
      </c>
      <c r="Q10" s="14">
        <v>-14</v>
      </c>
      <c r="R10" s="14">
        <v>-15</v>
      </c>
      <c r="S10" s="14">
        <v>-16</v>
      </c>
      <c r="T10" s="14"/>
      <c r="U10" s="14">
        <v>-17</v>
      </c>
      <c r="V10" s="14">
        <v>-18</v>
      </c>
      <c r="W10" s="14">
        <v>-19</v>
      </c>
      <c r="X10" s="14">
        <v>-20</v>
      </c>
      <c r="Y10" s="14">
        <v>-21</v>
      </c>
      <c r="Z10" s="14">
        <v>-22</v>
      </c>
      <c r="AA10" s="14"/>
      <c r="AB10" s="14">
        <v>-23</v>
      </c>
      <c r="AC10" s="14">
        <v>-24</v>
      </c>
      <c r="AD10" s="14">
        <v>-25</v>
      </c>
      <c r="AE10" s="14">
        <v>-26</v>
      </c>
      <c r="AF10" s="14">
        <v>-27</v>
      </c>
      <c r="AG10" s="14">
        <v>-28</v>
      </c>
      <c r="AH10"/>
    </row>
    <row r="11" spans="1:34" ht="17.45" customHeight="1" x14ac:dyDescent="0.25">
      <c r="B11" s="15"/>
      <c r="C11" s="16"/>
      <c r="D11" s="8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4" x14ac:dyDescent="0.25">
      <c r="A12" s="17">
        <v>1</v>
      </c>
      <c r="B12" s="18" t="s">
        <v>31</v>
      </c>
      <c r="C12" s="19"/>
      <c r="D12" s="20">
        <v>3419730</v>
      </c>
      <c r="E12" s="20">
        <v>115791</v>
      </c>
      <c r="F12" s="20">
        <v>1169132.4074022472</v>
      </c>
      <c r="G12" s="20">
        <v>500000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20">
        <v>5204653.4074022472</v>
      </c>
      <c r="N12" s="33"/>
      <c r="O12" s="42">
        <v>10298.710347263095</v>
      </c>
      <c r="P12" s="45">
        <v>2.359714915204064</v>
      </c>
      <c r="Q12" s="42">
        <v>3128.3928479105134</v>
      </c>
      <c r="R12" s="42">
        <v>81671.507856067561</v>
      </c>
      <c r="S12" s="42">
        <v>119940.5590474006</v>
      </c>
      <c r="T12" s="33"/>
      <c r="U12" s="42">
        <v>0</v>
      </c>
      <c r="V12" s="45">
        <v>2.359714915204064</v>
      </c>
      <c r="W12" s="42">
        <v>10298.710347263095</v>
      </c>
      <c r="X12" s="45">
        <v>3.0520905833273302</v>
      </c>
      <c r="Y12" s="45">
        <v>0.58756480471991046</v>
      </c>
      <c r="Z12" s="45">
        <v>12.043294082428801</v>
      </c>
      <c r="AA12" s="33"/>
      <c r="AB12" s="39">
        <v>2.3047395022761958</v>
      </c>
      <c r="AC12" s="39">
        <v>0</v>
      </c>
      <c r="AD12" s="39">
        <v>0</v>
      </c>
      <c r="AE12" s="39">
        <v>0</v>
      </c>
      <c r="AF12" s="20">
        <v>29516000</v>
      </c>
      <c r="AG12" s="20">
        <v>7602000</v>
      </c>
    </row>
    <row r="13" spans="1:34" s="65" customFormat="1" ht="15" customHeight="1" outlineLevel="1" x14ac:dyDescent="0.25">
      <c r="A13" s="63" t="s">
        <v>32</v>
      </c>
      <c r="B13" s="43" t="s">
        <v>33</v>
      </c>
      <c r="C13" s="64"/>
      <c r="D13" s="43">
        <v>3419730</v>
      </c>
      <c r="E13" s="43">
        <v>0</v>
      </c>
      <c r="F13" s="43">
        <v>0</v>
      </c>
      <c r="G13" s="43">
        <v>500000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3919730</v>
      </c>
      <c r="N13" s="66"/>
      <c r="O13" s="59">
        <v>10298.710347263095</v>
      </c>
      <c r="P13" s="58">
        <v>2.359714915204064</v>
      </c>
      <c r="Q13" s="59"/>
      <c r="R13" s="59"/>
      <c r="S13" s="59">
        <v>35140.658343422525</v>
      </c>
      <c r="T13" s="66"/>
      <c r="U13" s="59">
        <v>0</v>
      </c>
      <c r="V13" s="46">
        <v>2.359714915204064</v>
      </c>
      <c r="W13" s="43">
        <v>10298.710347263095</v>
      </c>
      <c r="X13" s="40">
        <v>0</v>
      </c>
      <c r="Y13" s="40">
        <v>0</v>
      </c>
      <c r="Z13" s="40">
        <v>5.2832384081459676</v>
      </c>
      <c r="AA13" s="66"/>
      <c r="AB13" s="58">
        <v>1.7462266002641462</v>
      </c>
      <c r="AC13" s="59">
        <v>0</v>
      </c>
      <c r="AD13" s="43">
        <v>0</v>
      </c>
      <c r="AE13" s="43">
        <v>0</v>
      </c>
      <c r="AF13" s="59">
        <v>15747000</v>
      </c>
      <c r="AG13" s="59">
        <v>5098000</v>
      </c>
      <c r="AH13"/>
    </row>
    <row r="14" spans="1:34" s="65" customFormat="1" ht="15" customHeight="1" outlineLevel="1" x14ac:dyDescent="0.25">
      <c r="A14" s="63" t="s">
        <v>34</v>
      </c>
      <c r="B14" s="43" t="s">
        <v>35</v>
      </c>
      <c r="C14" s="64"/>
      <c r="D14" s="43">
        <v>0</v>
      </c>
      <c r="E14" s="43">
        <v>115791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115791</v>
      </c>
      <c r="N14" s="66"/>
      <c r="O14" s="59"/>
      <c r="P14" s="58"/>
      <c r="Q14" s="59">
        <v>3128.3928479105134</v>
      </c>
      <c r="R14" s="59"/>
      <c r="S14" s="59">
        <v>3128.3928479105134</v>
      </c>
      <c r="T14" s="66"/>
      <c r="U14" s="59">
        <v>0</v>
      </c>
      <c r="V14" s="46">
        <v>0</v>
      </c>
      <c r="W14" s="43">
        <v>0</v>
      </c>
      <c r="X14" s="40">
        <v>3.0520905833273302</v>
      </c>
      <c r="Y14" s="40">
        <v>0</v>
      </c>
      <c r="Z14" s="40">
        <v>0.18403037985759635</v>
      </c>
      <c r="AA14" s="66"/>
      <c r="AB14" s="58">
        <v>2.5326945728638539</v>
      </c>
      <c r="AC14" s="59">
        <v>0</v>
      </c>
      <c r="AD14" s="43">
        <v>0</v>
      </c>
      <c r="AE14" s="43">
        <v>0</v>
      </c>
      <c r="AF14" s="59">
        <v>544000</v>
      </c>
      <c r="AG14" s="59">
        <v>99000</v>
      </c>
      <c r="AH14"/>
    </row>
    <row r="15" spans="1:34" s="65" customFormat="1" ht="15" customHeight="1" outlineLevel="1" x14ac:dyDescent="0.25">
      <c r="A15" s="63" t="s">
        <v>36</v>
      </c>
      <c r="B15" s="43" t="s">
        <v>37</v>
      </c>
      <c r="C15" s="64"/>
      <c r="D15" s="43">
        <v>0</v>
      </c>
      <c r="E15" s="43">
        <v>0</v>
      </c>
      <c r="F15" s="43">
        <v>1169132.4074022472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1169132.4074022472</v>
      </c>
      <c r="N15" s="66"/>
      <c r="O15" s="59"/>
      <c r="P15" s="58"/>
      <c r="Q15" s="59"/>
      <c r="R15" s="58">
        <v>81671.507856067561</v>
      </c>
      <c r="S15" s="59">
        <v>81671.507856067561</v>
      </c>
      <c r="T15" s="66"/>
      <c r="U15" s="59">
        <v>0</v>
      </c>
      <c r="V15" s="46">
        <v>0</v>
      </c>
      <c r="W15" s="43">
        <v>0</v>
      </c>
      <c r="X15" s="40">
        <v>0</v>
      </c>
      <c r="Y15" s="40">
        <v>0.58756480471991046</v>
      </c>
      <c r="Z15" s="40">
        <v>6.5760252944252375</v>
      </c>
      <c r="AA15" s="66"/>
      <c r="AB15" s="58">
        <v>3.7001986755191876</v>
      </c>
      <c r="AC15" s="59">
        <v>0</v>
      </c>
      <c r="AD15" s="43">
        <v>0</v>
      </c>
      <c r="AE15" s="43">
        <v>0</v>
      </c>
      <c r="AF15" s="59">
        <v>13225000</v>
      </c>
      <c r="AG15" s="59">
        <v>2405000</v>
      </c>
      <c r="AH15"/>
    </row>
    <row r="16" spans="1:34" x14ac:dyDescent="0.25">
      <c r="A16" s="17">
        <v>2</v>
      </c>
      <c r="B16" s="18" t="s">
        <v>38</v>
      </c>
      <c r="C16" s="19"/>
      <c r="D16" s="20">
        <v>12628850.00681049</v>
      </c>
      <c r="E16" s="20">
        <v>569756.40899999999</v>
      </c>
      <c r="F16" s="20">
        <v>629909.79709756095</v>
      </c>
      <c r="G16" s="20">
        <v>188000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20">
        <v>14016516.212908052</v>
      </c>
      <c r="N16" s="33"/>
      <c r="O16" s="42">
        <v>63861.49600798633</v>
      </c>
      <c r="P16" s="45">
        <v>19.312584675149424</v>
      </c>
      <c r="Q16" s="42">
        <v>19235.368208971355</v>
      </c>
      <c r="R16" s="42">
        <v>24305.319248750067</v>
      </c>
      <c r="S16" s="42">
        <v>261445.15674040918</v>
      </c>
      <c r="T16" s="33"/>
      <c r="U16" s="42">
        <v>0</v>
      </c>
      <c r="V16" s="45">
        <v>19.312584675149424</v>
      </c>
      <c r="W16" s="42">
        <v>63861.49600798633</v>
      </c>
      <c r="X16" s="45">
        <v>18.766212886801323</v>
      </c>
      <c r="Y16" s="45">
        <v>0.17485841186151127</v>
      </c>
      <c r="Z16" s="45">
        <v>35.849499752980037</v>
      </c>
      <c r="AA16" s="33"/>
      <c r="AB16" s="39">
        <v>2.2372485069851038</v>
      </c>
      <c r="AC16" s="39">
        <v>0</v>
      </c>
      <c r="AD16" s="39">
        <v>0</v>
      </c>
      <c r="AE16" s="39">
        <v>0</v>
      </c>
      <c r="AF16" s="20">
        <v>74770000</v>
      </c>
      <c r="AG16" s="20">
        <v>19404000</v>
      </c>
    </row>
    <row r="17" spans="1:34" s="65" customFormat="1" ht="15" customHeight="1" outlineLevel="1" x14ac:dyDescent="0.25">
      <c r="A17" s="63" t="s">
        <v>39</v>
      </c>
      <c r="B17" s="43" t="s">
        <v>40</v>
      </c>
      <c r="C17" s="64"/>
      <c r="D17" s="43">
        <v>12628850.00681049</v>
      </c>
      <c r="E17" s="43">
        <v>0</v>
      </c>
      <c r="F17" s="43">
        <v>0</v>
      </c>
      <c r="G17" s="43">
        <v>188000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12816850.00681049</v>
      </c>
      <c r="N17" s="66"/>
      <c r="O17" s="59">
        <v>63861.49600798633</v>
      </c>
      <c r="P17" s="58">
        <v>19.312584675149424</v>
      </c>
      <c r="Q17" s="59"/>
      <c r="R17" s="59"/>
      <c r="S17" s="59">
        <v>217904.46928268773</v>
      </c>
      <c r="T17" s="66"/>
      <c r="U17" s="59">
        <v>0</v>
      </c>
      <c r="V17" s="46">
        <v>19.312584675149424</v>
      </c>
      <c r="W17" s="43">
        <v>63861.49600798633</v>
      </c>
      <c r="X17" s="40">
        <v>0</v>
      </c>
      <c r="Y17" s="40">
        <v>0</v>
      </c>
      <c r="Z17" s="40">
        <v>32.760947452096985</v>
      </c>
      <c r="AA17" s="66"/>
      <c r="AB17" s="58">
        <v>2.1927277837416321</v>
      </c>
      <c r="AC17" s="59">
        <v>0</v>
      </c>
      <c r="AD17" s="59">
        <v>0</v>
      </c>
      <c r="AE17" s="43">
        <v>0</v>
      </c>
      <c r="AF17" s="59">
        <v>69371000</v>
      </c>
      <c r="AG17" s="59">
        <v>18820000</v>
      </c>
      <c r="AH17"/>
    </row>
    <row r="18" spans="1:34" s="65" customFormat="1" ht="15" customHeight="1" outlineLevel="1" x14ac:dyDescent="0.25">
      <c r="A18" s="63" t="s">
        <v>41</v>
      </c>
      <c r="B18" s="43" t="s">
        <v>42</v>
      </c>
      <c r="C18" s="64"/>
      <c r="D18" s="43">
        <v>0</v>
      </c>
      <c r="E18" s="43">
        <v>569756.40899999999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569756.40899999999</v>
      </c>
      <c r="N18" s="66"/>
      <c r="O18" s="59"/>
      <c r="P18" s="58"/>
      <c r="Q18" s="59">
        <v>19235.368208971355</v>
      </c>
      <c r="R18" s="59"/>
      <c r="S18" s="59">
        <v>19235.368208971355</v>
      </c>
      <c r="T18" s="66"/>
      <c r="U18" s="59">
        <v>0</v>
      </c>
      <c r="V18" s="46">
        <v>0</v>
      </c>
      <c r="W18" s="43">
        <v>0</v>
      </c>
      <c r="X18" s="40">
        <v>18.766212886801323</v>
      </c>
      <c r="Y18" s="40">
        <v>0</v>
      </c>
      <c r="Z18" s="40">
        <v>1.1315369553290162</v>
      </c>
      <c r="AA18" s="66"/>
      <c r="AB18" s="58">
        <v>1.6550762822302714</v>
      </c>
      <c r="AC18" s="59">
        <v>0</v>
      </c>
      <c r="AD18" s="59">
        <v>0</v>
      </c>
      <c r="AE18" s="43">
        <v>0</v>
      </c>
      <c r="AF18" s="59">
        <v>1370000</v>
      </c>
      <c r="AG18" s="59">
        <v>258000</v>
      </c>
      <c r="AH18"/>
    </row>
    <row r="19" spans="1:34" s="65" customFormat="1" ht="15" customHeight="1" outlineLevel="1" x14ac:dyDescent="0.25">
      <c r="A19" s="63" t="s">
        <v>43</v>
      </c>
      <c r="B19" s="43" t="s">
        <v>44</v>
      </c>
      <c r="C19" s="64"/>
      <c r="D19" s="43">
        <v>0</v>
      </c>
      <c r="E19" s="43">
        <v>0</v>
      </c>
      <c r="F19" s="43">
        <v>629909.79709756095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629909.79709756095</v>
      </c>
      <c r="N19" s="66"/>
      <c r="O19" s="59"/>
      <c r="P19" s="58"/>
      <c r="Q19" s="59"/>
      <c r="R19" s="58">
        <v>24305.319248750067</v>
      </c>
      <c r="S19" s="59">
        <v>24305.319248750067</v>
      </c>
      <c r="T19" s="66"/>
      <c r="U19" s="59">
        <v>0</v>
      </c>
      <c r="V19" s="46">
        <v>0</v>
      </c>
      <c r="W19" s="43">
        <v>0</v>
      </c>
      <c r="X19" s="40">
        <v>0</v>
      </c>
      <c r="Y19" s="40">
        <v>0.17485841186151127</v>
      </c>
      <c r="Z19" s="40">
        <v>1.9570153455540342</v>
      </c>
      <c r="AA19" s="66"/>
      <c r="AB19" s="58">
        <v>4.2148328348901698</v>
      </c>
      <c r="AC19" s="59">
        <v>0</v>
      </c>
      <c r="AD19" s="59">
        <v>0</v>
      </c>
      <c r="AE19" s="43">
        <v>0</v>
      </c>
      <c r="AF19" s="59">
        <v>4029000</v>
      </c>
      <c r="AG19" s="59">
        <v>326000</v>
      </c>
      <c r="AH19"/>
    </row>
    <row r="20" spans="1:34" x14ac:dyDescent="0.25">
      <c r="A20" s="17">
        <v>3</v>
      </c>
      <c r="B20" s="18" t="s">
        <v>45</v>
      </c>
      <c r="C20" s="19"/>
      <c r="D20" s="20">
        <v>2643187</v>
      </c>
      <c r="E20" s="20">
        <v>0</v>
      </c>
      <c r="F20" s="20">
        <v>2480000</v>
      </c>
      <c r="G20" s="20">
        <v>39000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20">
        <v>5162187</v>
      </c>
      <c r="N20" s="33"/>
      <c r="O20" s="42">
        <v>1872.5871356291746</v>
      </c>
      <c r="P20" s="45">
        <v>1.0167596162788028</v>
      </c>
      <c r="Q20" s="42">
        <v>0</v>
      </c>
      <c r="R20" s="42">
        <v>95691.783196006378</v>
      </c>
      <c r="S20" s="42">
        <v>102081.31572314659</v>
      </c>
      <c r="T20" s="33"/>
      <c r="U20" s="42">
        <v>0</v>
      </c>
      <c r="V20" s="45">
        <v>1.0167596162788028</v>
      </c>
      <c r="W20" s="42">
        <v>1872.5871356291746</v>
      </c>
      <c r="X20" s="45">
        <v>0</v>
      </c>
      <c r="Y20" s="45">
        <v>0.68843009493529761</v>
      </c>
      <c r="Z20" s="45">
        <v>8.6655468230936172</v>
      </c>
      <c r="AA20" s="33"/>
      <c r="AB20" s="39">
        <v>2.5706672616879751</v>
      </c>
      <c r="AC20" s="39">
        <v>0</v>
      </c>
      <c r="AD20" s="52">
        <v>5.1621870000000003</v>
      </c>
      <c r="AE20" s="39">
        <v>0</v>
      </c>
      <c r="AF20" s="20">
        <v>19954000</v>
      </c>
      <c r="AG20" s="20">
        <v>2600000</v>
      </c>
    </row>
    <row r="21" spans="1:34" s="65" customFormat="1" ht="15" customHeight="1" outlineLevel="1" x14ac:dyDescent="0.25">
      <c r="A21" s="63" t="s">
        <v>46</v>
      </c>
      <c r="B21" s="43" t="s">
        <v>77</v>
      </c>
      <c r="C21" s="64"/>
      <c r="D21" s="43">
        <v>2643187</v>
      </c>
      <c r="E21" s="43">
        <v>0</v>
      </c>
      <c r="F21" s="43">
        <v>0</v>
      </c>
      <c r="G21" s="43">
        <v>39000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2682187</v>
      </c>
      <c r="N21" s="66"/>
      <c r="O21" s="59">
        <v>1872.5871356291746</v>
      </c>
      <c r="P21" s="58">
        <v>1.0167596162788028</v>
      </c>
      <c r="Q21" s="59"/>
      <c r="R21" s="59"/>
      <c r="S21" s="59">
        <v>6389.5325271402153</v>
      </c>
      <c r="T21" s="66"/>
      <c r="U21" s="59">
        <v>0</v>
      </c>
      <c r="V21" s="46">
        <v>1.0167596162788028</v>
      </c>
      <c r="W21" s="43">
        <v>1872.5871356291746</v>
      </c>
      <c r="X21" s="40">
        <v>0</v>
      </c>
      <c r="Y21" s="40">
        <v>0</v>
      </c>
      <c r="Z21" s="40">
        <v>0.96063720057776647</v>
      </c>
      <c r="AA21" s="66"/>
      <c r="AB21" s="58">
        <v>1.0232079670192966</v>
      </c>
      <c r="AC21" s="59">
        <v>0</v>
      </c>
      <c r="AD21" s="58">
        <v>2.6821869999999999</v>
      </c>
      <c r="AE21" s="43">
        <v>0</v>
      </c>
      <c r="AF21" s="59">
        <v>4092000</v>
      </c>
      <c r="AG21" s="59">
        <v>1317000</v>
      </c>
      <c r="AH21"/>
    </row>
    <row r="22" spans="1:34" s="65" customFormat="1" ht="15" customHeight="1" outlineLevel="1" x14ac:dyDescent="0.25">
      <c r="A22" s="63" t="s">
        <v>47</v>
      </c>
      <c r="B22" s="43" t="s">
        <v>88</v>
      </c>
      <c r="C22" s="64"/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66"/>
      <c r="O22" s="59"/>
      <c r="P22" s="58"/>
      <c r="Q22" s="59">
        <v>0</v>
      </c>
      <c r="R22" s="59"/>
      <c r="S22" s="59">
        <v>0</v>
      </c>
      <c r="T22" s="66"/>
      <c r="U22" s="59">
        <v>0</v>
      </c>
      <c r="V22" s="46">
        <v>0</v>
      </c>
      <c r="W22" s="43">
        <v>0</v>
      </c>
      <c r="X22" s="40">
        <v>0</v>
      </c>
      <c r="Y22" s="40">
        <v>0</v>
      </c>
      <c r="Z22" s="40">
        <v>0</v>
      </c>
      <c r="AA22" s="66"/>
      <c r="AB22" s="58">
        <v>0</v>
      </c>
      <c r="AC22" s="59">
        <v>0</v>
      </c>
      <c r="AD22" s="58">
        <v>0</v>
      </c>
      <c r="AE22" s="43">
        <v>0</v>
      </c>
      <c r="AF22" s="59">
        <v>0</v>
      </c>
      <c r="AG22" s="59">
        <v>0</v>
      </c>
      <c r="AH22"/>
    </row>
    <row r="23" spans="1:34" s="65" customFormat="1" ht="15" customHeight="1" outlineLevel="1" x14ac:dyDescent="0.25">
      <c r="A23" s="63" t="s">
        <v>89</v>
      </c>
      <c r="B23" s="43" t="s">
        <v>90</v>
      </c>
      <c r="C23" s="64"/>
      <c r="D23" s="43">
        <v>0</v>
      </c>
      <c r="E23" s="43">
        <v>0</v>
      </c>
      <c r="F23" s="43">
        <v>2480000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2480000</v>
      </c>
      <c r="N23" s="66"/>
      <c r="O23" s="59"/>
      <c r="P23" s="58"/>
      <c r="Q23" s="59"/>
      <c r="R23" s="58">
        <v>95691.783196006378</v>
      </c>
      <c r="S23" s="59">
        <v>95691.783196006378</v>
      </c>
      <c r="T23" s="66"/>
      <c r="U23" s="59">
        <v>0</v>
      </c>
      <c r="V23" s="46">
        <v>0</v>
      </c>
      <c r="W23" s="43">
        <v>0</v>
      </c>
      <c r="X23" s="40">
        <v>0</v>
      </c>
      <c r="Y23" s="40">
        <v>0.68843009493529761</v>
      </c>
      <c r="Z23" s="40">
        <v>7.7049096225158511</v>
      </c>
      <c r="AA23" s="66"/>
      <c r="AB23" s="58">
        <v>4.2152537868721769</v>
      </c>
      <c r="AC23" s="59">
        <v>0</v>
      </c>
      <c r="AD23" s="58">
        <v>2.48</v>
      </c>
      <c r="AE23" s="43">
        <v>0</v>
      </c>
      <c r="AF23" s="59">
        <v>15862000</v>
      </c>
      <c r="AG23" s="59">
        <v>1283000</v>
      </c>
      <c r="AH23"/>
    </row>
    <row r="24" spans="1:34" x14ac:dyDescent="0.25">
      <c r="A24" s="17">
        <v>4</v>
      </c>
      <c r="B24" s="18" t="s">
        <v>48</v>
      </c>
      <c r="C24" s="19"/>
      <c r="D24" s="20">
        <v>9816326.4392223526</v>
      </c>
      <c r="E24" s="20">
        <v>235294.11764705883</v>
      </c>
      <c r="F24" s="20">
        <v>1135468.75</v>
      </c>
      <c r="G24" s="20">
        <v>133000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20">
        <v>11320089.306869412</v>
      </c>
      <c r="N24" s="33"/>
      <c r="O24" s="42">
        <v>11062.476695228183</v>
      </c>
      <c r="P24" s="45">
        <v>3.9918814281753296</v>
      </c>
      <c r="Q24" s="42">
        <v>5259.2</v>
      </c>
      <c r="R24" s="42">
        <v>7521.3449999999984</v>
      </c>
      <c r="S24" s="42">
        <v>50527.282297296326</v>
      </c>
      <c r="T24" s="33"/>
      <c r="U24" s="42">
        <v>0</v>
      </c>
      <c r="V24" s="45">
        <v>3.9918814281753296</v>
      </c>
      <c r="W24" s="42">
        <v>11062.476695228183</v>
      </c>
      <c r="X24" s="45">
        <v>5.1309268292682928</v>
      </c>
      <c r="Y24" s="45">
        <v>5.4110395683453223E-2</v>
      </c>
      <c r="Z24" s="45">
        <v>6.5900310227022416</v>
      </c>
      <c r="AA24" s="33"/>
      <c r="AB24" s="39">
        <v>1.2326550449724725</v>
      </c>
      <c r="AC24" s="39">
        <v>0</v>
      </c>
      <c r="AD24" s="52">
        <v>11.320089306869411</v>
      </c>
      <c r="AE24" s="39">
        <v>0</v>
      </c>
      <c r="AF24" s="20">
        <v>17828000</v>
      </c>
      <c r="AG24" s="20">
        <v>3143000</v>
      </c>
    </row>
    <row r="25" spans="1:34" s="65" customFormat="1" ht="15" customHeight="1" outlineLevel="1" x14ac:dyDescent="0.25">
      <c r="A25" s="63" t="s">
        <v>49</v>
      </c>
      <c r="B25" s="43" t="s">
        <v>50</v>
      </c>
      <c r="C25" s="64"/>
      <c r="D25" s="43">
        <v>9816326.4392223526</v>
      </c>
      <c r="E25" s="43">
        <v>0</v>
      </c>
      <c r="F25" s="43">
        <v>0</v>
      </c>
      <c r="G25" s="43">
        <v>133000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9949326.4392223526</v>
      </c>
      <c r="N25" s="66"/>
      <c r="O25" s="59">
        <v>11062.476695228183</v>
      </c>
      <c r="P25" s="58">
        <v>3.9918814281753296</v>
      </c>
      <c r="Q25" s="59"/>
      <c r="R25" s="59"/>
      <c r="S25" s="59">
        <v>37746.737297296328</v>
      </c>
      <c r="T25" s="66"/>
      <c r="U25" s="59">
        <v>0</v>
      </c>
      <c r="V25" s="46">
        <v>3.9918814281753296</v>
      </c>
      <c r="W25" s="43">
        <v>11062.476695228183</v>
      </c>
      <c r="X25" s="40">
        <v>0</v>
      </c>
      <c r="Y25" s="40">
        <v>0</v>
      </c>
      <c r="Z25" s="40">
        <v>5.6750505446520574</v>
      </c>
      <c r="AA25" s="66"/>
      <c r="AB25" s="58">
        <v>1.0591371307011026</v>
      </c>
      <c r="AC25" s="59">
        <v>0</v>
      </c>
      <c r="AD25" s="58">
        <v>9.9493264392223519</v>
      </c>
      <c r="AE25" s="43">
        <v>0</v>
      </c>
      <c r="AF25" s="59">
        <v>13534000</v>
      </c>
      <c r="AG25" s="59">
        <v>2829000</v>
      </c>
      <c r="AH25"/>
    </row>
    <row r="26" spans="1:34" s="65" customFormat="1" ht="15" customHeight="1" outlineLevel="1" x14ac:dyDescent="0.25">
      <c r="A26" s="63" t="s">
        <v>51</v>
      </c>
      <c r="B26" s="43" t="s">
        <v>52</v>
      </c>
      <c r="C26" s="64"/>
      <c r="D26" s="43">
        <v>0</v>
      </c>
      <c r="E26" s="43">
        <v>235294.11764705883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235294.11764705883</v>
      </c>
      <c r="N26" s="66"/>
      <c r="O26" s="59"/>
      <c r="P26" s="58"/>
      <c r="Q26" s="59">
        <v>5259.2</v>
      </c>
      <c r="R26" s="59"/>
      <c r="S26" s="59">
        <v>5259.2</v>
      </c>
      <c r="T26" s="66"/>
      <c r="U26" s="59">
        <v>0</v>
      </c>
      <c r="V26" s="46">
        <v>0</v>
      </c>
      <c r="W26" s="43">
        <v>0</v>
      </c>
      <c r="X26" s="40">
        <v>5.1309268292682928</v>
      </c>
      <c r="Y26" s="40">
        <v>0</v>
      </c>
      <c r="Z26" s="40">
        <v>0.30937692956097562</v>
      </c>
      <c r="AA26" s="66"/>
      <c r="AB26" s="58">
        <v>0</v>
      </c>
      <c r="AC26" s="59">
        <v>0</v>
      </c>
      <c r="AD26" s="58">
        <v>0</v>
      </c>
      <c r="AE26" s="43">
        <v>0</v>
      </c>
      <c r="AF26" s="59">
        <v>908000</v>
      </c>
      <c r="AG26" s="59">
        <v>314000</v>
      </c>
      <c r="AH26"/>
    </row>
    <row r="27" spans="1:34" s="65" customFormat="1" ht="15.75" customHeight="1" outlineLevel="1" x14ac:dyDescent="0.25">
      <c r="A27" s="63" t="s">
        <v>53</v>
      </c>
      <c r="B27" s="43" t="s">
        <v>54</v>
      </c>
      <c r="C27" s="64"/>
      <c r="D27" s="43">
        <v>0</v>
      </c>
      <c r="E27" s="43">
        <v>0</v>
      </c>
      <c r="F27" s="43">
        <v>1135468.75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1135468.75</v>
      </c>
      <c r="N27" s="66"/>
      <c r="O27" s="59"/>
      <c r="P27" s="58"/>
      <c r="Q27" s="59"/>
      <c r="R27" s="58">
        <v>7521.3449999999984</v>
      </c>
      <c r="S27" s="59">
        <v>7521.3449999999984</v>
      </c>
      <c r="T27" s="66"/>
      <c r="U27" s="59">
        <v>0</v>
      </c>
      <c r="V27" s="46">
        <v>0</v>
      </c>
      <c r="W27" s="43">
        <v>0</v>
      </c>
      <c r="X27" s="40">
        <v>0</v>
      </c>
      <c r="Y27" s="40">
        <v>5.4110395683453223E-2</v>
      </c>
      <c r="Z27" s="40">
        <v>0.6056035484892085</v>
      </c>
      <c r="AA27" s="66"/>
      <c r="AB27" s="58">
        <v>2.9820283473235172</v>
      </c>
      <c r="AC27" s="59">
        <v>0</v>
      </c>
      <c r="AD27" s="58">
        <v>1.13546875</v>
      </c>
      <c r="AE27" s="43">
        <v>0</v>
      </c>
      <c r="AF27" s="59">
        <v>3386000</v>
      </c>
      <c r="AG27" s="59">
        <v>0</v>
      </c>
      <c r="AH27"/>
    </row>
    <row r="28" spans="1:34" x14ac:dyDescent="0.25">
      <c r="A28" s="17">
        <v>5</v>
      </c>
      <c r="B28" s="18" t="s">
        <v>55</v>
      </c>
      <c r="C28" s="19"/>
      <c r="D28" s="20">
        <v>7284265.2035353836</v>
      </c>
      <c r="E28" s="20">
        <v>0</v>
      </c>
      <c r="F28" s="20">
        <v>386884.21621621621</v>
      </c>
      <c r="G28" s="20">
        <v>89000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20">
        <v>7760149.4197515994</v>
      </c>
      <c r="N28" s="33"/>
      <c r="O28" s="42">
        <v>33390.004771415232</v>
      </c>
      <c r="P28" s="45">
        <v>7.8606653791300296</v>
      </c>
      <c r="Q28" s="42">
        <v>0</v>
      </c>
      <c r="R28" s="42">
        <v>26910.161416616433</v>
      </c>
      <c r="S28" s="42">
        <v>140841.58682750491</v>
      </c>
      <c r="T28" s="33"/>
      <c r="U28" s="42">
        <v>0</v>
      </c>
      <c r="V28" s="45">
        <v>7.8606653791300296</v>
      </c>
      <c r="W28" s="42">
        <v>33390.004771415232</v>
      </c>
      <c r="X28" s="45">
        <v>0</v>
      </c>
      <c r="Y28" s="45">
        <v>0.19359828357278008</v>
      </c>
      <c r="Z28" s="45">
        <v>19.295824437482569</v>
      </c>
      <c r="AA28" s="33"/>
      <c r="AB28" s="39">
        <v>2.4246063071375099</v>
      </c>
      <c r="AC28" s="39">
        <v>0</v>
      </c>
      <c r="AD28" s="52">
        <v>7.760149419751599</v>
      </c>
      <c r="AE28" s="39">
        <v>0</v>
      </c>
      <c r="AF28" s="20">
        <v>35950000</v>
      </c>
      <c r="AG28" s="20">
        <v>7067000</v>
      </c>
    </row>
    <row r="29" spans="1:34" s="65" customFormat="1" ht="15" customHeight="1" outlineLevel="1" x14ac:dyDescent="0.25">
      <c r="A29" s="63" t="s">
        <v>56</v>
      </c>
      <c r="B29" s="43" t="s">
        <v>80</v>
      </c>
      <c r="C29" s="64"/>
      <c r="D29" s="43">
        <v>7284265.2035353836</v>
      </c>
      <c r="E29" s="43">
        <v>0</v>
      </c>
      <c r="F29" s="43">
        <v>0</v>
      </c>
      <c r="G29" s="43">
        <v>89000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7373265.2035353836</v>
      </c>
      <c r="N29" s="66"/>
      <c r="O29" s="59">
        <v>33390.004771415232</v>
      </c>
      <c r="P29" s="58">
        <v>7.8606653791300296</v>
      </c>
      <c r="Q29" s="59"/>
      <c r="R29" s="59"/>
      <c r="S29" s="59">
        <v>113931.42541088848</v>
      </c>
      <c r="T29" s="66"/>
      <c r="U29" s="59">
        <v>0</v>
      </c>
      <c r="V29" s="46">
        <v>7.8606653791300296</v>
      </c>
      <c r="W29" s="43">
        <v>33390.004771415232</v>
      </c>
      <c r="X29" s="40">
        <v>0</v>
      </c>
      <c r="Y29" s="40">
        <v>0</v>
      </c>
      <c r="Z29" s="40">
        <v>17.129072447736014</v>
      </c>
      <c r="AA29" s="66"/>
      <c r="AB29" s="58">
        <v>2.3339046599625819</v>
      </c>
      <c r="AC29" s="59">
        <v>0</v>
      </c>
      <c r="AD29" s="58">
        <v>7.3732652035353832</v>
      </c>
      <c r="AE29" s="43">
        <v>0</v>
      </c>
      <c r="AF29" s="59">
        <v>32876000</v>
      </c>
      <c r="AG29" s="59">
        <v>6713000</v>
      </c>
      <c r="AH29"/>
    </row>
    <row r="30" spans="1:34" s="65" customFormat="1" ht="15" customHeight="1" outlineLevel="1" x14ac:dyDescent="0.25">
      <c r="A30" s="63" t="s">
        <v>83</v>
      </c>
      <c r="B30" s="43" t="s">
        <v>81</v>
      </c>
      <c r="C30" s="64"/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66"/>
      <c r="O30" s="59"/>
      <c r="P30" s="58"/>
      <c r="Q30" s="59">
        <v>0</v>
      </c>
      <c r="R30" s="59"/>
      <c r="S30" s="59">
        <v>0</v>
      </c>
      <c r="T30" s="66"/>
      <c r="U30" s="59">
        <v>0</v>
      </c>
      <c r="V30" s="46">
        <v>0</v>
      </c>
      <c r="W30" s="43">
        <v>0</v>
      </c>
      <c r="X30" s="40">
        <v>0</v>
      </c>
      <c r="Y30" s="40">
        <v>0</v>
      </c>
      <c r="Z30" s="40">
        <v>0</v>
      </c>
      <c r="AA30" s="66"/>
      <c r="AB30" s="58">
        <v>0</v>
      </c>
      <c r="AC30" s="59">
        <v>0</v>
      </c>
      <c r="AD30" s="58">
        <v>0</v>
      </c>
      <c r="AE30" s="43">
        <v>0</v>
      </c>
      <c r="AF30" s="59">
        <v>0</v>
      </c>
      <c r="AG30" s="59">
        <v>0</v>
      </c>
      <c r="AH30"/>
    </row>
    <row r="31" spans="1:34" s="65" customFormat="1" ht="15" customHeight="1" outlineLevel="1" x14ac:dyDescent="0.25">
      <c r="A31" s="63" t="s">
        <v>84</v>
      </c>
      <c r="B31" s="43" t="s">
        <v>82</v>
      </c>
      <c r="C31" s="64"/>
      <c r="D31" s="43">
        <v>0</v>
      </c>
      <c r="E31" s="43">
        <v>0</v>
      </c>
      <c r="F31" s="43">
        <v>386884.21621621621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386884.21621621621</v>
      </c>
      <c r="N31" s="66"/>
      <c r="O31" s="59"/>
      <c r="P31" s="58"/>
      <c r="Q31" s="59"/>
      <c r="R31" s="58">
        <v>26910.161416616433</v>
      </c>
      <c r="S31" s="59">
        <v>26910.161416616433</v>
      </c>
      <c r="T31" s="66"/>
      <c r="U31" s="59">
        <v>0</v>
      </c>
      <c r="V31" s="46">
        <v>0</v>
      </c>
      <c r="W31" s="43">
        <v>0</v>
      </c>
      <c r="X31" s="40">
        <v>0</v>
      </c>
      <c r="Y31" s="40">
        <v>0.19359828357278008</v>
      </c>
      <c r="Z31" s="40">
        <v>2.166751989746555</v>
      </c>
      <c r="AA31" s="66"/>
      <c r="AB31" s="58">
        <v>4.1490963536776144</v>
      </c>
      <c r="AC31" s="59">
        <v>0</v>
      </c>
      <c r="AD31" s="58">
        <v>0.38688421621621621</v>
      </c>
      <c r="AE31" s="43">
        <v>0</v>
      </c>
      <c r="AF31" s="59">
        <v>3074000</v>
      </c>
      <c r="AG31" s="59">
        <v>354000</v>
      </c>
      <c r="AH31"/>
    </row>
    <row r="32" spans="1:34" x14ac:dyDescent="0.25">
      <c r="A32" s="17">
        <v>6</v>
      </c>
      <c r="B32" s="18" t="s">
        <v>57</v>
      </c>
      <c r="C32" s="19">
        <v>0</v>
      </c>
      <c r="D32" s="20">
        <v>5386491.5500000007</v>
      </c>
      <c r="E32" s="20">
        <v>0</v>
      </c>
      <c r="F32" s="20">
        <v>1821154.8292839753</v>
      </c>
      <c r="G32" s="20">
        <v>80000</v>
      </c>
      <c r="H32" s="39">
        <v>0</v>
      </c>
      <c r="I32" s="39">
        <v>0</v>
      </c>
      <c r="J32" s="39">
        <v>0</v>
      </c>
      <c r="K32" s="39">
        <v>6316870</v>
      </c>
      <c r="L32" s="39">
        <v>0</v>
      </c>
      <c r="M32" s="20">
        <v>13604516.379283976</v>
      </c>
      <c r="N32" s="33"/>
      <c r="O32" s="42">
        <v>14433.119724316253</v>
      </c>
      <c r="P32" s="45">
        <v>1.4038312560116375</v>
      </c>
      <c r="Q32" s="42">
        <v>0</v>
      </c>
      <c r="R32" s="42">
        <v>146242.35180329438</v>
      </c>
      <c r="S32" s="42">
        <v>195490.2005105548</v>
      </c>
      <c r="T32" s="33"/>
      <c r="U32" s="42">
        <v>3.0232258620631058E-2</v>
      </c>
      <c r="V32" s="45">
        <v>1.4038312560116375</v>
      </c>
      <c r="W32" s="42">
        <v>14433.119724316253</v>
      </c>
      <c r="X32" s="45">
        <v>0</v>
      </c>
      <c r="Y32" s="45">
        <v>1.0521032503834127</v>
      </c>
      <c r="Z32" s="45">
        <v>19.179329996865391</v>
      </c>
      <c r="AA32" s="33"/>
      <c r="AB32" s="39">
        <v>1.8728003067715562</v>
      </c>
      <c r="AC32" s="39">
        <v>0</v>
      </c>
      <c r="AD32" s="52">
        <v>0</v>
      </c>
      <c r="AE32" s="39">
        <v>0</v>
      </c>
      <c r="AF32" s="20">
        <v>64253000</v>
      </c>
      <c r="AG32" s="20">
        <v>20704000</v>
      </c>
      <c r="AH32" s="100"/>
    </row>
    <row r="33" spans="1:34" s="65" customFormat="1" ht="15" customHeight="1" outlineLevel="1" x14ac:dyDescent="0.25">
      <c r="A33" s="63" t="s">
        <v>58</v>
      </c>
      <c r="B33" s="43" t="s">
        <v>59</v>
      </c>
      <c r="C33" s="64"/>
      <c r="D33" s="43">
        <v>5386491.5500000007</v>
      </c>
      <c r="E33" s="43">
        <v>0</v>
      </c>
      <c r="F33" s="43">
        <v>0</v>
      </c>
      <c r="G33" s="43">
        <v>80000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5466491.5500000007</v>
      </c>
      <c r="N33" s="66"/>
      <c r="O33" s="59">
        <v>20789.478243220998</v>
      </c>
      <c r="P33" s="58">
        <v>0.54651625245060453</v>
      </c>
      <c r="Q33" s="59"/>
      <c r="R33" s="59"/>
      <c r="S33" s="59">
        <v>70936.644244703115</v>
      </c>
      <c r="T33" s="66"/>
      <c r="U33" s="60">
        <v>1.2147759000000001E-2</v>
      </c>
      <c r="V33" s="46">
        <v>0.54651625245060453</v>
      </c>
      <c r="W33" s="43">
        <v>20789.478243220998</v>
      </c>
      <c r="X33" s="40">
        <v>0</v>
      </c>
      <c r="Y33" s="40">
        <v>0</v>
      </c>
      <c r="Z33" s="40">
        <v>10.665002338772371</v>
      </c>
      <c r="AA33" s="66"/>
      <c r="AB33" s="58">
        <v>2.4012025550748981</v>
      </c>
      <c r="AC33" s="59">
        <v>0</v>
      </c>
      <c r="AD33" s="43">
        <v>0</v>
      </c>
      <c r="AE33" s="43">
        <v>0</v>
      </c>
      <c r="AF33" s="59">
        <v>20008000</v>
      </c>
      <c r="AG33" s="59">
        <v>2866000</v>
      </c>
      <c r="AH33"/>
    </row>
    <row r="34" spans="1:34" s="65" customFormat="1" ht="15" customHeight="1" outlineLevel="1" x14ac:dyDescent="0.25">
      <c r="A34" s="63" t="s">
        <v>60</v>
      </c>
      <c r="B34" s="43" t="s">
        <v>61</v>
      </c>
      <c r="C34" s="64"/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66"/>
      <c r="O34" s="59"/>
      <c r="P34" s="58"/>
      <c r="Q34" s="59">
        <v>0</v>
      </c>
      <c r="R34" s="59"/>
      <c r="S34" s="59">
        <v>0</v>
      </c>
      <c r="T34" s="66"/>
      <c r="U34" s="60">
        <v>0</v>
      </c>
      <c r="V34" s="46">
        <v>0</v>
      </c>
      <c r="W34" s="43">
        <v>0</v>
      </c>
      <c r="X34" s="40">
        <v>0</v>
      </c>
      <c r="Y34" s="40">
        <v>0</v>
      </c>
      <c r="Z34" s="40">
        <v>0</v>
      </c>
      <c r="AA34" s="66"/>
      <c r="AB34" s="58">
        <v>0</v>
      </c>
      <c r="AC34" s="59">
        <v>0</v>
      </c>
      <c r="AD34" s="43">
        <v>0</v>
      </c>
      <c r="AE34" s="43">
        <v>0</v>
      </c>
      <c r="AF34" s="59">
        <v>0</v>
      </c>
      <c r="AG34" s="59">
        <v>0</v>
      </c>
      <c r="AH34"/>
    </row>
    <row r="35" spans="1:34" s="65" customFormat="1" ht="15" customHeight="1" outlineLevel="1" x14ac:dyDescent="0.25">
      <c r="A35" s="63" t="s">
        <v>62</v>
      </c>
      <c r="B35" s="43" t="s">
        <v>63</v>
      </c>
      <c r="C35" s="64"/>
      <c r="D35" s="43">
        <v>0</v>
      </c>
      <c r="E35" s="43">
        <v>0</v>
      </c>
      <c r="F35" s="43">
        <v>1821154.8292839753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1821154.8292839753</v>
      </c>
      <c r="N35" s="66"/>
      <c r="O35" s="59"/>
      <c r="P35" s="58"/>
      <c r="Q35" s="59"/>
      <c r="R35" s="58">
        <v>52271.625529423647</v>
      </c>
      <c r="S35" s="59">
        <v>52271.625529423647</v>
      </c>
      <c r="T35" s="66"/>
      <c r="U35" s="60">
        <v>4.0470107317421671E-3</v>
      </c>
      <c r="V35" s="46">
        <v>0</v>
      </c>
      <c r="W35" s="43">
        <v>0</v>
      </c>
      <c r="X35" s="40">
        <v>0</v>
      </c>
      <c r="Y35" s="40">
        <v>0.37605485992391113</v>
      </c>
      <c r="Z35" s="40">
        <v>4.2088059922684131</v>
      </c>
      <c r="AA35" s="66"/>
      <c r="AB35" s="58">
        <v>1.7051838666443748</v>
      </c>
      <c r="AC35" s="59">
        <v>0</v>
      </c>
      <c r="AD35" s="43">
        <v>0</v>
      </c>
      <c r="AE35" s="43">
        <v>0</v>
      </c>
      <c r="AF35" s="59">
        <v>9979000</v>
      </c>
      <c r="AG35" s="59">
        <v>4031000</v>
      </c>
      <c r="AH35"/>
    </row>
    <row r="36" spans="1:34" s="65" customFormat="1" ht="15" customHeight="1" outlineLevel="1" x14ac:dyDescent="0.25">
      <c r="A36" s="63" t="s">
        <v>274</v>
      </c>
      <c r="B36" s="43" t="s">
        <v>271</v>
      </c>
      <c r="C36" s="64"/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6316870</v>
      </c>
      <c r="L36" s="43">
        <v>0</v>
      </c>
      <c r="M36" s="43">
        <v>6316870</v>
      </c>
      <c r="N36" s="66"/>
      <c r="O36" s="59">
        <v>-6356.3585189047444</v>
      </c>
      <c r="P36" s="58">
        <v>0.85731500356103307</v>
      </c>
      <c r="Q36" s="59"/>
      <c r="R36" s="58">
        <v>93970.72627387075</v>
      </c>
      <c r="S36" s="59">
        <v>72281.930736428039</v>
      </c>
      <c r="T36" s="66"/>
      <c r="U36" s="59">
        <v>0</v>
      </c>
      <c r="V36" s="46">
        <v>0.85731500356103307</v>
      </c>
      <c r="W36" s="43">
        <v>-6356.3585189047444</v>
      </c>
      <c r="X36" s="40"/>
      <c r="Y36" s="40">
        <v>0.67604839045950171</v>
      </c>
      <c r="Z36" s="40">
        <v>4.3055216658246103</v>
      </c>
      <c r="AA36" s="66"/>
      <c r="AB36" s="58">
        <v>1.7027539931434659</v>
      </c>
      <c r="AC36" s="58">
        <v>0</v>
      </c>
      <c r="AD36" s="43">
        <v>0</v>
      </c>
      <c r="AE36" s="43">
        <v>0</v>
      </c>
      <c r="AF36" s="59">
        <v>34266000</v>
      </c>
      <c r="AG36" s="59">
        <v>13807000</v>
      </c>
      <c r="AH36" s="100"/>
    </row>
    <row r="37" spans="1:34" x14ac:dyDescent="0.25">
      <c r="A37" s="17">
        <v>7</v>
      </c>
      <c r="B37" s="18" t="s">
        <v>64</v>
      </c>
      <c r="C37" s="19"/>
      <c r="D37" s="20">
        <v>3952566.3199568223</v>
      </c>
      <c r="E37" s="20">
        <v>92084.152664705878</v>
      </c>
      <c r="F37" s="20">
        <v>846950</v>
      </c>
      <c r="G37" s="20">
        <v>300000</v>
      </c>
      <c r="H37" s="39">
        <v>0</v>
      </c>
      <c r="I37" s="39">
        <v>0</v>
      </c>
      <c r="J37" s="39">
        <v>0</v>
      </c>
      <c r="K37" s="39">
        <v>2650143.4184675822</v>
      </c>
      <c r="L37" s="39">
        <v>0</v>
      </c>
      <c r="M37" s="20">
        <v>7841743.8910891106</v>
      </c>
      <c r="N37" s="33"/>
      <c r="O37" s="42">
        <v>7522.8925136561575</v>
      </c>
      <c r="P37" s="45">
        <v>7.6413852772936961</v>
      </c>
      <c r="Q37" s="42">
        <v>2840.9820397497633</v>
      </c>
      <c r="R37" s="42">
        <v>48034.410639281035</v>
      </c>
      <c r="S37" s="42">
        <v>76544.567426423921</v>
      </c>
      <c r="T37" s="33"/>
      <c r="U37" s="42">
        <v>0</v>
      </c>
      <c r="V37" s="45">
        <v>7.6413852772936961</v>
      </c>
      <c r="W37" s="42">
        <v>7522.8925136561575</v>
      </c>
      <c r="X37" s="45">
        <v>2.7716897948778181</v>
      </c>
      <c r="Y37" s="45">
        <v>0.3455712995631729</v>
      </c>
      <c r="Z37" s="45">
        <v>7.8940010379334904</v>
      </c>
      <c r="AA37" s="33"/>
      <c r="AB37" s="39">
        <v>1.6709322380588327</v>
      </c>
      <c r="AC37" s="39">
        <v>0</v>
      </c>
      <c r="AD37" s="52">
        <v>7.8417438910891111</v>
      </c>
      <c r="AE37" s="39">
        <v>0</v>
      </c>
      <c r="AF37" s="20">
        <v>23279000</v>
      </c>
      <c r="AG37" s="20">
        <v>6090000</v>
      </c>
      <c r="AH37" s="100"/>
    </row>
    <row r="38" spans="1:34" s="65" customFormat="1" ht="15" customHeight="1" outlineLevel="1" x14ac:dyDescent="0.25">
      <c r="A38" s="63" t="s">
        <v>65</v>
      </c>
      <c r="B38" s="43" t="s">
        <v>66</v>
      </c>
      <c r="C38" s="64"/>
      <c r="D38" s="43">
        <v>3952566.3199568223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3952566.3199568223</v>
      </c>
      <c r="N38" s="66"/>
      <c r="O38" s="59">
        <v>10137.166642457214</v>
      </c>
      <c r="P38" s="58">
        <v>0.92887609407729987</v>
      </c>
      <c r="Q38" s="59"/>
      <c r="R38" s="59"/>
      <c r="S38" s="59">
        <v>34589.448342684642</v>
      </c>
      <c r="T38" s="66"/>
      <c r="U38" s="59">
        <v>0</v>
      </c>
      <c r="V38" s="46">
        <v>0.92887609407729987</v>
      </c>
      <c r="W38" s="43">
        <v>10137.166642457214</v>
      </c>
      <c r="X38" s="40">
        <v>0</v>
      </c>
      <c r="Y38" s="40">
        <v>0</v>
      </c>
      <c r="Z38" s="40">
        <v>5.2003664875805509</v>
      </c>
      <c r="AA38" s="66"/>
      <c r="AB38" s="58">
        <v>1.5830129418523295</v>
      </c>
      <c r="AC38" s="59">
        <v>0</v>
      </c>
      <c r="AD38" s="58">
        <v>3.9525663199568224</v>
      </c>
      <c r="AE38" s="43">
        <v>0</v>
      </c>
      <c r="AF38" s="59">
        <v>8136000</v>
      </c>
      <c r="AG38" s="59">
        <v>1187000</v>
      </c>
      <c r="AH38"/>
    </row>
    <row r="39" spans="1:34" s="65" customFormat="1" ht="15" customHeight="1" outlineLevel="1" x14ac:dyDescent="0.25">
      <c r="A39" s="63" t="s">
        <v>67</v>
      </c>
      <c r="B39" s="43" t="s">
        <v>85</v>
      </c>
      <c r="C39" s="64"/>
      <c r="D39" s="43">
        <v>0</v>
      </c>
      <c r="E39" s="43">
        <v>92084.152664705878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92084.152664705878</v>
      </c>
      <c r="N39" s="66"/>
      <c r="O39" s="59"/>
      <c r="P39" s="58"/>
      <c r="Q39" s="59">
        <v>2840.9820397497633</v>
      </c>
      <c r="R39" s="59"/>
      <c r="S39" s="59">
        <v>2840.9820397497633</v>
      </c>
      <c r="T39" s="66"/>
      <c r="U39" s="59">
        <v>0</v>
      </c>
      <c r="V39" s="46">
        <v>0</v>
      </c>
      <c r="W39" s="43">
        <v>0</v>
      </c>
      <c r="X39" s="40">
        <v>2.7716897948778181</v>
      </c>
      <c r="Y39" s="40">
        <v>0</v>
      </c>
      <c r="Z39" s="40">
        <v>0.16712319371685036</v>
      </c>
      <c r="AA39" s="66"/>
      <c r="AB39" s="58">
        <v>0</v>
      </c>
      <c r="AC39" s="59">
        <v>0</v>
      </c>
      <c r="AD39" s="58">
        <v>0</v>
      </c>
      <c r="AE39" s="43">
        <v>0</v>
      </c>
      <c r="AF39" s="59">
        <v>542000</v>
      </c>
      <c r="AG39" s="59">
        <v>219000</v>
      </c>
      <c r="AH39"/>
    </row>
    <row r="40" spans="1:34" s="65" customFormat="1" ht="15" customHeight="1" outlineLevel="1" x14ac:dyDescent="0.25">
      <c r="A40" s="63" t="s">
        <v>87</v>
      </c>
      <c r="B40" s="43" t="s">
        <v>86</v>
      </c>
      <c r="C40" s="64"/>
      <c r="D40" s="43">
        <v>0</v>
      </c>
      <c r="E40" s="43">
        <v>0</v>
      </c>
      <c r="F40" s="43">
        <v>846950</v>
      </c>
      <c r="G40" s="43">
        <v>300000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1146950</v>
      </c>
      <c r="N40" s="66"/>
      <c r="O40" s="59"/>
      <c r="P40" s="58"/>
      <c r="Q40" s="59"/>
      <c r="R40" s="58">
        <v>18200.976728414782</v>
      </c>
      <c r="S40" s="59">
        <v>18200.976728414782</v>
      </c>
      <c r="T40" s="66"/>
      <c r="U40" s="59">
        <v>0</v>
      </c>
      <c r="V40" s="46">
        <v>0</v>
      </c>
      <c r="W40" s="43">
        <v>0</v>
      </c>
      <c r="X40" s="40">
        <v>0</v>
      </c>
      <c r="Y40" s="40">
        <v>0.13094227862168906</v>
      </c>
      <c r="Z40" s="40">
        <v>1.4655059823339438</v>
      </c>
      <c r="AA40" s="66"/>
      <c r="AB40" s="58">
        <v>1.6433033841806663</v>
      </c>
      <c r="AC40" s="59">
        <v>0</v>
      </c>
      <c r="AD40" s="58">
        <v>1.1469499999999999</v>
      </c>
      <c r="AE40" s="43">
        <v>0</v>
      </c>
      <c r="AF40" s="59">
        <v>3722000</v>
      </c>
      <c r="AG40" s="59">
        <v>1118000</v>
      </c>
      <c r="AH40"/>
    </row>
    <row r="41" spans="1:34" s="65" customFormat="1" ht="15" customHeight="1" outlineLevel="1" x14ac:dyDescent="0.25">
      <c r="A41" s="63" t="s">
        <v>273</v>
      </c>
      <c r="B41" s="43" t="s">
        <v>272</v>
      </c>
      <c r="C41" s="64"/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2650143.4184675822</v>
      </c>
      <c r="L41" s="43">
        <v>0</v>
      </c>
      <c r="M41" s="43">
        <v>2650143.4184675822</v>
      </c>
      <c r="N41" s="66"/>
      <c r="O41" s="59">
        <v>-2614.2741288010566</v>
      </c>
      <c r="P41" s="58">
        <v>6.7125091832163966</v>
      </c>
      <c r="Q41" s="59"/>
      <c r="R41" s="58">
        <v>29833.43391086625</v>
      </c>
      <c r="S41" s="59">
        <v>20913.160315574736</v>
      </c>
      <c r="T41" s="66"/>
      <c r="U41" s="59">
        <v>0</v>
      </c>
      <c r="V41" s="46">
        <v>6.7125091832163966</v>
      </c>
      <c r="W41" s="43">
        <v>-2614.2741288010566</v>
      </c>
      <c r="X41" s="40"/>
      <c r="Y41" s="40">
        <v>0.21462902094148378</v>
      </c>
      <c r="Z41" s="40">
        <v>1.0610053743021446</v>
      </c>
      <c r="AA41" s="66"/>
      <c r="AB41" s="58">
        <v>1.7501204955599168</v>
      </c>
      <c r="AC41" s="58">
        <v>0</v>
      </c>
      <c r="AD41" s="43">
        <v>0</v>
      </c>
      <c r="AE41" s="43">
        <v>0</v>
      </c>
      <c r="AF41" s="59">
        <v>10879000</v>
      </c>
      <c r="AG41" s="59">
        <v>3566000</v>
      </c>
      <c r="AH41" s="100"/>
    </row>
    <row r="42" spans="1:34" ht="15" customHeight="1" x14ac:dyDescent="0.25">
      <c r="A42" s="17">
        <v>8</v>
      </c>
      <c r="B42" s="18" t="s">
        <v>270</v>
      </c>
      <c r="C42" s="19"/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20">
        <v>3050000</v>
      </c>
      <c r="K42" s="39">
        <v>0</v>
      </c>
      <c r="L42" s="39">
        <v>0</v>
      </c>
      <c r="M42" s="20">
        <v>3050000</v>
      </c>
      <c r="N42" s="33"/>
      <c r="O42" s="42">
        <v>0</v>
      </c>
      <c r="P42" s="45">
        <v>0</v>
      </c>
      <c r="Q42" s="42">
        <v>0</v>
      </c>
      <c r="R42" s="42">
        <v>0</v>
      </c>
      <c r="S42" s="42">
        <v>0</v>
      </c>
      <c r="T42" s="33"/>
      <c r="U42" s="42">
        <v>0</v>
      </c>
      <c r="V42" s="45">
        <v>0</v>
      </c>
      <c r="W42" s="42">
        <v>0</v>
      </c>
      <c r="X42" s="45">
        <v>0</v>
      </c>
      <c r="Y42" s="45">
        <v>0</v>
      </c>
      <c r="Z42" s="45">
        <v>0</v>
      </c>
      <c r="AA42" s="33"/>
      <c r="AB42" s="39">
        <v>0</v>
      </c>
      <c r="AC42" s="42">
        <v>0</v>
      </c>
      <c r="AD42" s="42">
        <v>0</v>
      </c>
      <c r="AE42" s="39">
        <v>0</v>
      </c>
      <c r="AF42" s="39">
        <v>0</v>
      </c>
      <c r="AG42" s="39">
        <v>0</v>
      </c>
    </row>
    <row r="43" spans="1:34" x14ac:dyDescent="0.25">
      <c r="A43" s="17">
        <v>9</v>
      </c>
      <c r="B43" s="18" t="s">
        <v>68</v>
      </c>
      <c r="C43" s="19"/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20">
        <v>32500</v>
      </c>
      <c r="K43" s="39">
        <v>0</v>
      </c>
      <c r="L43" s="39">
        <v>0</v>
      </c>
      <c r="M43" s="20">
        <v>32500</v>
      </c>
      <c r="N43" s="92"/>
      <c r="O43" s="42">
        <v>0</v>
      </c>
      <c r="P43" s="45">
        <v>0</v>
      </c>
      <c r="Q43" s="42">
        <v>0</v>
      </c>
      <c r="R43" s="42">
        <v>0</v>
      </c>
      <c r="S43" s="42">
        <v>0</v>
      </c>
      <c r="T43" s="92"/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92"/>
      <c r="AB43" s="39">
        <v>0</v>
      </c>
      <c r="AC43" s="42">
        <v>0</v>
      </c>
      <c r="AD43" s="42">
        <v>0</v>
      </c>
      <c r="AE43" s="39">
        <v>0</v>
      </c>
      <c r="AF43" s="39">
        <v>0</v>
      </c>
      <c r="AG43" s="39">
        <v>0</v>
      </c>
    </row>
    <row r="44" spans="1:34" ht="17.25" x14ac:dyDescent="0.35">
      <c r="A44" s="17">
        <v>10</v>
      </c>
      <c r="B44" s="18" t="s">
        <v>101</v>
      </c>
      <c r="C44" s="19"/>
      <c r="D44" s="41" t="s">
        <v>102</v>
      </c>
      <c r="E44" s="41" t="s">
        <v>102</v>
      </c>
      <c r="F44" s="41" t="s">
        <v>102</v>
      </c>
      <c r="G44" s="41" t="s">
        <v>102</v>
      </c>
      <c r="H44" s="41" t="s">
        <v>102</v>
      </c>
      <c r="I44" s="41" t="s">
        <v>102</v>
      </c>
      <c r="J44" s="41" t="s">
        <v>102</v>
      </c>
      <c r="K44" s="41">
        <v>0</v>
      </c>
      <c r="L44" s="41" t="s">
        <v>102</v>
      </c>
      <c r="M44" s="41" t="s">
        <v>102</v>
      </c>
      <c r="N44" s="33"/>
      <c r="O44" s="44" t="s">
        <v>102</v>
      </c>
      <c r="P44" s="44" t="s">
        <v>102</v>
      </c>
      <c r="Q44" s="47" t="s">
        <v>102</v>
      </c>
      <c r="R44" s="47" t="s">
        <v>102</v>
      </c>
      <c r="S44" s="47" t="s">
        <v>102</v>
      </c>
      <c r="T44" s="93"/>
      <c r="U44" s="47" t="s">
        <v>102</v>
      </c>
      <c r="V44" s="47" t="s">
        <v>102</v>
      </c>
      <c r="W44" s="47" t="s">
        <v>102</v>
      </c>
      <c r="X44" s="47" t="s">
        <v>102</v>
      </c>
      <c r="Y44" s="47" t="s">
        <v>102</v>
      </c>
      <c r="Z44" s="47" t="s">
        <v>102</v>
      </c>
      <c r="AB44" s="47" t="s">
        <v>102</v>
      </c>
      <c r="AC44" s="47" t="s">
        <v>102</v>
      </c>
      <c r="AD44" s="47" t="s">
        <v>102</v>
      </c>
      <c r="AE44" s="47" t="s">
        <v>102</v>
      </c>
      <c r="AF44" s="47" t="s">
        <v>102</v>
      </c>
      <c r="AG44" s="47" t="s">
        <v>102</v>
      </c>
    </row>
    <row r="45" spans="1:34" x14ac:dyDescent="0.25">
      <c r="A45" s="17">
        <v>11</v>
      </c>
      <c r="B45" s="21" t="s">
        <v>69</v>
      </c>
      <c r="C45" s="19"/>
      <c r="D45" s="22">
        <v>45131416.519525051</v>
      </c>
      <c r="E45" s="22">
        <v>1012925.6793117647</v>
      </c>
      <c r="F45" s="22">
        <v>8469500</v>
      </c>
      <c r="G45" s="22">
        <v>1329000</v>
      </c>
      <c r="H45" s="68">
        <v>0</v>
      </c>
      <c r="I45" s="68">
        <v>0</v>
      </c>
      <c r="J45" s="22">
        <v>3082500</v>
      </c>
      <c r="K45" s="22">
        <v>8967013.4184675813</v>
      </c>
      <c r="L45" s="22" t="s">
        <v>102</v>
      </c>
      <c r="M45" s="22">
        <v>67992355.6173044</v>
      </c>
      <c r="N45" s="34"/>
      <c r="O45" s="42">
        <v>142441.2871954944</v>
      </c>
      <c r="P45" s="45">
        <v>43.586822547242981</v>
      </c>
      <c r="Q45" s="42">
        <v>30463.943096631632</v>
      </c>
      <c r="R45" s="42">
        <v>430376.87916001584</v>
      </c>
      <c r="S45" s="42">
        <v>946870.66857273632</v>
      </c>
      <c r="T45" s="34"/>
      <c r="U45" s="48">
        <v>3.0232258620631058E-2</v>
      </c>
      <c r="V45" s="61">
        <v>43.586822547242981</v>
      </c>
      <c r="W45" s="62">
        <v>142441.28719549443</v>
      </c>
      <c r="X45" s="61">
        <v>29.720920094274764</v>
      </c>
      <c r="Y45" s="61">
        <v>3.0962365407195382</v>
      </c>
      <c r="Z45" s="61">
        <v>109.51752715348614</v>
      </c>
      <c r="AA45" s="34"/>
      <c r="AB45" s="39">
        <v>1.9728480885951232</v>
      </c>
      <c r="AC45" s="53">
        <v>0</v>
      </c>
      <c r="AD45" s="53">
        <v>32.084169617710124</v>
      </c>
      <c r="AE45" s="53">
        <v>0</v>
      </c>
      <c r="AF45" s="71">
        <v>265550000</v>
      </c>
      <c r="AG45" s="71">
        <v>66610000</v>
      </c>
    </row>
    <row r="46" spans="1:34" s="6" customFormat="1" ht="7.5" customHeight="1" x14ac:dyDescent="0.25">
      <c r="A46" s="15"/>
      <c r="B46" s="80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35"/>
      <c r="O46" s="54"/>
      <c r="P46" s="54"/>
      <c r="Q46" s="54"/>
      <c r="R46" s="54"/>
      <c r="S46" s="54"/>
      <c r="T46" s="35"/>
      <c r="U46" s="55"/>
      <c r="V46" s="55"/>
      <c r="W46" s="55"/>
      <c r="X46" s="55"/>
      <c r="Y46" s="55"/>
      <c r="Z46" s="55"/>
      <c r="AA46" s="35"/>
      <c r="AB46" s="55"/>
      <c r="AC46" s="55"/>
      <c r="AD46" s="55"/>
      <c r="AE46" s="55"/>
      <c r="AF46" s="55"/>
      <c r="AG46" s="55"/>
      <c r="AH46"/>
    </row>
    <row r="47" spans="1:34" x14ac:dyDescent="0.25">
      <c r="A47" s="17">
        <v>12</v>
      </c>
      <c r="B47" s="25" t="s">
        <v>70</v>
      </c>
      <c r="C47" s="19"/>
      <c r="D47" s="26">
        <v>225657.08259762527</v>
      </c>
      <c r="E47" s="26">
        <v>5064.6283965588236</v>
      </c>
      <c r="F47" s="26">
        <v>50000</v>
      </c>
      <c r="G47" s="26">
        <v>8000</v>
      </c>
      <c r="H47" s="39">
        <v>0</v>
      </c>
      <c r="I47" s="39">
        <v>0</v>
      </c>
      <c r="J47" s="39">
        <v>0</v>
      </c>
      <c r="K47" s="39">
        <v>44835.067092337908</v>
      </c>
      <c r="L47" s="22" t="s">
        <v>102</v>
      </c>
      <c r="M47" s="26">
        <v>333556.77808652201</v>
      </c>
      <c r="N47" s="57"/>
      <c r="O47" s="120"/>
      <c r="P47" s="121"/>
      <c r="Q47" s="121"/>
      <c r="R47" s="121"/>
      <c r="S47" s="122"/>
      <c r="T47" s="57"/>
      <c r="U47" s="120"/>
      <c r="V47" s="121"/>
      <c r="W47" s="121"/>
      <c r="X47" s="121"/>
      <c r="Y47" s="121"/>
      <c r="Z47" s="122"/>
      <c r="AA47" s="57"/>
      <c r="AB47" s="120"/>
      <c r="AC47" s="121"/>
      <c r="AD47" s="121"/>
      <c r="AE47" s="121"/>
      <c r="AF47" s="121"/>
      <c r="AG47" s="122"/>
    </row>
    <row r="48" spans="1:34" x14ac:dyDescent="0.25">
      <c r="A48" s="17">
        <v>13</v>
      </c>
      <c r="B48" s="25" t="s">
        <v>71</v>
      </c>
      <c r="C48" s="19"/>
      <c r="D48" s="26">
        <v>225657.08259762527</v>
      </c>
      <c r="E48" s="26">
        <v>5064.6283965588236</v>
      </c>
      <c r="F48" s="26">
        <v>50000</v>
      </c>
      <c r="G48" s="26">
        <v>7000</v>
      </c>
      <c r="H48" s="39">
        <v>0</v>
      </c>
      <c r="I48" s="39">
        <v>0</v>
      </c>
      <c r="J48" s="39">
        <v>0</v>
      </c>
      <c r="K48" s="39">
        <v>44835.067092337908</v>
      </c>
      <c r="L48" s="22" t="s">
        <v>102</v>
      </c>
      <c r="M48" s="26">
        <v>332556.77808652201</v>
      </c>
      <c r="N48" s="57"/>
      <c r="O48" s="123"/>
      <c r="P48" s="124"/>
      <c r="Q48" s="124"/>
      <c r="R48" s="124"/>
      <c r="S48" s="125"/>
      <c r="T48" s="57"/>
      <c r="U48" s="123"/>
      <c r="V48" s="124"/>
      <c r="W48" s="124"/>
      <c r="X48" s="124"/>
      <c r="Y48" s="124"/>
      <c r="Z48" s="125"/>
      <c r="AA48" s="57"/>
      <c r="AB48" s="123"/>
      <c r="AC48" s="124"/>
      <c r="AD48" s="124"/>
      <c r="AE48" s="124"/>
      <c r="AF48" s="124"/>
      <c r="AG48" s="125"/>
    </row>
    <row r="49" spans="1:34" x14ac:dyDescent="0.25">
      <c r="A49" s="17">
        <v>14</v>
      </c>
      <c r="B49" s="25" t="s">
        <v>72</v>
      </c>
      <c r="C49" s="19"/>
      <c r="D49" s="26">
        <v>3159199.1563667539</v>
      </c>
      <c r="E49" s="26">
        <v>70904.797551823533</v>
      </c>
      <c r="F49" s="26">
        <v>798500</v>
      </c>
      <c r="G49" s="26">
        <v>104000</v>
      </c>
      <c r="H49" s="39">
        <v>0</v>
      </c>
      <c r="I49" s="39">
        <v>0</v>
      </c>
      <c r="J49" s="39">
        <v>0</v>
      </c>
      <c r="K49" s="39">
        <v>627690.93929273076</v>
      </c>
      <c r="L49" s="22" t="s">
        <v>102</v>
      </c>
      <c r="M49" s="26">
        <v>4760294.8932113079</v>
      </c>
      <c r="N49" s="57"/>
      <c r="O49" s="123"/>
      <c r="P49" s="124"/>
      <c r="Q49" s="124"/>
      <c r="R49" s="124"/>
      <c r="S49" s="125"/>
      <c r="T49" s="57"/>
      <c r="U49" s="123"/>
      <c r="V49" s="124"/>
      <c r="W49" s="124"/>
      <c r="X49" s="124"/>
      <c r="Y49" s="124"/>
      <c r="Z49" s="125"/>
      <c r="AA49" s="57"/>
      <c r="AB49" s="123"/>
      <c r="AC49" s="124"/>
      <c r="AD49" s="124"/>
      <c r="AE49" s="124"/>
      <c r="AF49" s="124"/>
      <c r="AG49" s="125"/>
    </row>
    <row r="50" spans="1:34" x14ac:dyDescent="0.25">
      <c r="A50" s="17">
        <v>15</v>
      </c>
      <c r="B50" s="25" t="s">
        <v>73</v>
      </c>
      <c r="C50" s="19"/>
      <c r="D50" s="26">
        <v>1128285.4129881263</v>
      </c>
      <c r="E50" s="26">
        <v>25323.141982794117</v>
      </c>
      <c r="F50" s="26">
        <v>248000</v>
      </c>
      <c r="G50" s="26">
        <v>38000</v>
      </c>
      <c r="H50" s="39">
        <v>0</v>
      </c>
      <c r="I50" s="39">
        <v>0</v>
      </c>
      <c r="J50" s="39">
        <v>0</v>
      </c>
      <c r="K50" s="39">
        <v>224175.33546168954</v>
      </c>
      <c r="L50" s="22" t="s">
        <v>102</v>
      </c>
      <c r="M50" s="26">
        <v>1663783.8904326099</v>
      </c>
      <c r="N50" s="57"/>
      <c r="O50" s="123"/>
      <c r="P50" s="124"/>
      <c r="Q50" s="124"/>
      <c r="R50" s="124"/>
      <c r="S50" s="125"/>
      <c r="T50" s="57"/>
      <c r="U50" s="123"/>
      <c r="V50" s="124"/>
      <c r="W50" s="124"/>
      <c r="X50" s="124"/>
      <c r="Y50" s="124"/>
      <c r="Z50" s="125"/>
      <c r="AA50" s="57"/>
      <c r="AB50" s="123"/>
      <c r="AC50" s="124"/>
      <c r="AD50" s="124"/>
      <c r="AE50" s="124"/>
      <c r="AF50" s="124"/>
      <c r="AG50" s="125"/>
    </row>
    <row r="51" spans="1:34" x14ac:dyDescent="0.25">
      <c r="A51" s="17">
        <v>16</v>
      </c>
      <c r="B51" s="27" t="s">
        <v>74</v>
      </c>
      <c r="C51" s="19"/>
      <c r="D51" s="26">
        <v>451314.16519525053</v>
      </c>
      <c r="E51" s="26">
        <v>10129.256793117647</v>
      </c>
      <c r="F51" s="26">
        <v>284000</v>
      </c>
      <c r="G51" s="26">
        <v>14000</v>
      </c>
      <c r="H51" s="39">
        <v>0</v>
      </c>
      <c r="I51" s="39">
        <v>0</v>
      </c>
      <c r="J51" s="26">
        <v>17500</v>
      </c>
      <c r="K51" s="39">
        <v>89670.134184675815</v>
      </c>
      <c r="L51" s="22" t="s">
        <v>102</v>
      </c>
      <c r="M51" s="26">
        <v>866613.55617304402</v>
      </c>
      <c r="N51" s="57"/>
      <c r="O51" s="126"/>
      <c r="P51" s="127"/>
      <c r="Q51" s="127"/>
      <c r="R51" s="127"/>
      <c r="S51" s="128"/>
      <c r="T51" s="57"/>
      <c r="U51" s="126"/>
      <c r="V51" s="127"/>
      <c r="W51" s="127"/>
      <c r="X51" s="127"/>
      <c r="Y51" s="127"/>
      <c r="Z51" s="128"/>
      <c r="AA51" s="57"/>
      <c r="AB51" s="126"/>
      <c r="AC51" s="127"/>
      <c r="AD51" s="127"/>
      <c r="AE51" s="127"/>
      <c r="AF51" s="127"/>
      <c r="AG51" s="128"/>
    </row>
    <row r="52" spans="1:34" s="6" customFormat="1" ht="7.5" customHeight="1" x14ac:dyDescent="0.25">
      <c r="A52" s="15"/>
      <c r="B52" s="80"/>
      <c r="D52" s="81"/>
      <c r="E52" s="81"/>
      <c r="F52" s="81"/>
      <c r="G52" s="24"/>
      <c r="H52" s="24"/>
      <c r="I52" s="24"/>
      <c r="J52" s="24"/>
      <c r="K52" s="24"/>
      <c r="L52" s="24"/>
      <c r="M52" s="24"/>
      <c r="N52" s="35"/>
      <c r="O52" s="56"/>
      <c r="P52" s="56"/>
      <c r="Q52" s="56"/>
      <c r="R52" s="56"/>
      <c r="S52" s="56"/>
      <c r="T52" s="35"/>
      <c r="U52" s="56"/>
      <c r="V52" s="56"/>
      <c r="W52" s="56"/>
      <c r="X52" s="56"/>
      <c r="Y52" s="56"/>
      <c r="Z52" s="56"/>
      <c r="AA52" s="35"/>
      <c r="AB52" s="56"/>
      <c r="AC52" s="56"/>
      <c r="AD52" s="56"/>
      <c r="AE52" s="56"/>
      <c r="AF52" s="56"/>
      <c r="AG52" s="56"/>
      <c r="AH52"/>
    </row>
    <row r="53" spans="1:34" x14ac:dyDescent="0.25">
      <c r="A53" s="17">
        <v>17</v>
      </c>
      <c r="B53" s="23" t="s">
        <v>75</v>
      </c>
      <c r="C53" s="19"/>
      <c r="D53" s="28">
        <v>50321529.419270433</v>
      </c>
      <c r="E53" s="28">
        <v>1129412.1324326175</v>
      </c>
      <c r="F53" s="28">
        <v>9900000</v>
      </c>
      <c r="G53" s="28">
        <v>1500000</v>
      </c>
      <c r="H53" s="28">
        <v>0</v>
      </c>
      <c r="I53" s="28">
        <v>0</v>
      </c>
      <c r="J53" s="28">
        <v>3100000</v>
      </c>
      <c r="K53" s="28">
        <v>9998219.9615913536</v>
      </c>
      <c r="L53" s="28" t="s">
        <v>102</v>
      </c>
      <c r="M53" s="28">
        <v>75949161.513294399</v>
      </c>
      <c r="N53" s="36"/>
      <c r="O53" s="49">
        <v>142441.2871954944</v>
      </c>
      <c r="P53" s="51">
        <v>43.586822547242981</v>
      </c>
      <c r="Q53" s="49">
        <v>30463.943096631632</v>
      </c>
      <c r="R53" s="49">
        <v>430376.87916001584</v>
      </c>
      <c r="S53" s="49">
        <v>946870.66857273632</v>
      </c>
      <c r="T53" s="36"/>
      <c r="U53" s="50">
        <v>3.0232258620631058E-2</v>
      </c>
      <c r="V53" s="51">
        <v>43.586822547242981</v>
      </c>
      <c r="W53" s="49">
        <v>142441.28719549443</v>
      </c>
      <c r="X53" s="51">
        <v>29.720920094274764</v>
      </c>
      <c r="Y53" s="51">
        <v>3.0962365407195382</v>
      </c>
      <c r="Z53" s="51">
        <v>109.51752715348614</v>
      </c>
      <c r="AA53" s="36"/>
      <c r="AB53" s="51">
        <v>1.9728480885951232</v>
      </c>
      <c r="AC53" s="69">
        <v>0</v>
      </c>
      <c r="AD53" s="69">
        <v>32.084169617710124</v>
      </c>
      <c r="AE53" s="51">
        <v>0</v>
      </c>
      <c r="AF53" s="70">
        <v>265550000</v>
      </c>
      <c r="AG53" s="70">
        <v>66610000</v>
      </c>
    </row>
    <row r="54" spans="1:34" x14ac:dyDescent="0.25">
      <c r="G54" s="31"/>
    </row>
    <row r="55" spans="1:34" x14ac:dyDescent="0.25">
      <c r="G55" s="31"/>
    </row>
  </sheetData>
  <mergeCells count="5">
    <mergeCell ref="O8:AG8"/>
    <mergeCell ref="O47:S51"/>
    <mergeCell ref="U47:Z51"/>
    <mergeCell ref="AB47:AG51"/>
    <mergeCell ref="D8:M8"/>
  </mergeCells>
  <pageMargins left="0.7" right="0.7" top="0.75" bottom="0.75" header="0.3" footer="0.3"/>
  <pageSetup paperSize="5" scale="5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5376-8043-41E7-98C5-43C34B4D4130}">
  <sheetPr>
    <pageSetUpPr fitToPage="1"/>
  </sheetPr>
  <dimension ref="A1:AI57"/>
  <sheetViews>
    <sheetView zoomScale="70" zoomScaleNormal="70" workbookViewId="0">
      <selection activeCell="C3" sqref="C3"/>
    </sheetView>
  </sheetViews>
  <sheetFormatPr defaultColWidth="12.5703125" defaultRowHeight="15" outlineLevelRow="1" x14ac:dyDescent="0.2"/>
  <cols>
    <col min="1" max="1" width="10.85546875" style="1" bestFit="1" customWidth="1"/>
    <col min="2" max="2" width="51.85546875" style="1" bestFit="1" customWidth="1"/>
    <col min="3" max="3" width="1.42578125" style="6" customWidth="1"/>
    <col min="4" max="4" width="20.42578125" style="1" bestFit="1" customWidth="1"/>
    <col min="5" max="5" width="15.7109375" style="1" customWidth="1"/>
    <col min="6" max="6" width="16.5703125" style="1" bestFit="1" customWidth="1"/>
    <col min="7" max="7" width="15.7109375" style="1" customWidth="1"/>
    <col min="8" max="8" width="16.5703125" style="1" bestFit="1" customWidth="1"/>
    <col min="9" max="9" width="15.7109375" style="1" customWidth="1"/>
    <col min="10" max="10" width="15" style="1" customWidth="1"/>
    <col min="11" max="11" width="16.140625" style="1" bestFit="1" customWidth="1"/>
    <col min="12" max="12" width="15" style="1" customWidth="1"/>
    <col min="13" max="13" width="18.28515625" style="1" bestFit="1" customWidth="1"/>
    <col min="14" max="14" width="20" style="1" hidden="1" customWidth="1"/>
    <col min="15" max="15" width="2.28515625" style="6" customWidth="1"/>
    <col min="16" max="16" width="15.28515625" style="1" bestFit="1" customWidth="1"/>
    <col min="17" max="17" width="12.7109375" style="1" bestFit="1" customWidth="1"/>
    <col min="18" max="18" width="16.5703125" style="1" bestFit="1" customWidth="1"/>
    <col min="19" max="19" width="14.28515625" style="1" bestFit="1" customWidth="1"/>
    <col min="20" max="20" width="16.5703125" style="1" bestFit="1" customWidth="1"/>
    <col min="21" max="21" width="2.28515625" style="6" customWidth="1"/>
    <col min="22" max="22" width="12.85546875" style="1" customWidth="1"/>
    <col min="23" max="23" width="12.5703125" style="1"/>
    <col min="24" max="25" width="14.28515625" style="1" customWidth="1"/>
    <col min="26" max="27" width="12.42578125" style="1" customWidth="1"/>
    <col min="28" max="28" width="2.140625" style="6" customWidth="1"/>
    <col min="29" max="29" width="16.28515625" style="1" bestFit="1" customWidth="1"/>
    <col min="30" max="32" width="12.7109375" style="1" bestFit="1" customWidth="1"/>
    <col min="33" max="34" width="20.28515625" style="1" bestFit="1" customWidth="1"/>
    <col min="35" max="16384" width="12.5703125" style="1"/>
  </cols>
  <sheetData>
    <row r="1" spans="1:34" ht="20.25" x14ac:dyDescent="0.3">
      <c r="C1" s="77" t="s">
        <v>0</v>
      </c>
      <c r="I1" s="2"/>
      <c r="J1" s="2"/>
      <c r="K1" s="2"/>
      <c r="L1" s="2"/>
      <c r="M1" s="2"/>
    </row>
    <row r="3" spans="1:34" ht="18" x14ac:dyDescent="0.25">
      <c r="C3" s="78" t="s">
        <v>316</v>
      </c>
    </row>
    <row r="5" spans="1:34" ht="18" x14ac:dyDescent="0.25">
      <c r="B5"/>
      <c r="C5" s="78" t="s">
        <v>78</v>
      </c>
      <c r="M5" s="4"/>
    </row>
    <row r="6" spans="1:34" ht="18" x14ac:dyDescent="0.25">
      <c r="C6" s="78"/>
      <c r="D6" s="32"/>
    </row>
    <row r="7" spans="1:34" ht="18" x14ac:dyDescent="0.25">
      <c r="C7" s="78"/>
      <c r="D7" s="3"/>
    </row>
    <row r="8" spans="1:34" ht="19.149999999999999" customHeight="1" x14ac:dyDescent="0.35">
      <c r="A8" s="6"/>
      <c r="C8" s="7"/>
      <c r="D8" s="119" t="s">
        <v>2</v>
      </c>
      <c r="E8" s="119"/>
      <c r="F8" s="119"/>
      <c r="G8" s="119"/>
      <c r="H8" s="119"/>
      <c r="I8" s="119"/>
      <c r="J8" s="119"/>
      <c r="K8" s="119"/>
      <c r="L8" s="119"/>
      <c r="M8" s="119"/>
      <c r="N8" s="72"/>
      <c r="O8" s="83"/>
      <c r="P8" s="119" t="s">
        <v>3</v>
      </c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</row>
    <row r="9" spans="1:34" s="12" customFormat="1" ht="120.75" x14ac:dyDescent="0.35">
      <c r="A9" s="9" t="s">
        <v>4</v>
      </c>
      <c r="B9" s="8" t="s">
        <v>5</v>
      </c>
      <c r="C9" s="10"/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12</v>
      </c>
      <c r="K9" s="9" t="s">
        <v>100</v>
      </c>
      <c r="L9" s="9" t="s">
        <v>99</v>
      </c>
      <c r="M9" s="9" t="s">
        <v>13</v>
      </c>
      <c r="N9" s="9" t="s">
        <v>92</v>
      </c>
      <c r="O9" s="9"/>
      <c r="P9" s="9" t="s">
        <v>14</v>
      </c>
      <c r="Q9" s="11" t="s">
        <v>15</v>
      </c>
      <c r="R9" s="9" t="s">
        <v>16</v>
      </c>
      <c r="S9" s="9" t="s">
        <v>17</v>
      </c>
      <c r="T9" s="9" t="s">
        <v>18</v>
      </c>
      <c r="U9" s="9"/>
      <c r="V9" s="11" t="s">
        <v>19</v>
      </c>
      <c r="W9" s="9" t="s">
        <v>20</v>
      </c>
      <c r="X9" s="9" t="s">
        <v>21</v>
      </c>
      <c r="Y9" s="9" t="s">
        <v>22</v>
      </c>
      <c r="Z9" s="9" t="s">
        <v>23</v>
      </c>
      <c r="AA9" s="11" t="s">
        <v>24</v>
      </c>
      <c r="AB9" s="9"/>
      <c r="AC9" s="9" t="s">
        <v>25</v>
      </c>
      <c r="AD9" s="9" t="s">
        <v>26</v>
      </c>
      <c r="AE9" s="9" t="s">
        <v>27</v>
      </c>
      <c r="AF9" s="11" t="s">
        <v>28</v>
      </c>
      <c r="AG9" s="9" t="s">
        <v>29</v>
      </c>
      <c r="AH9" s="9" t="s">
        <v>30</v>
      </c>
    </row>
    <row r="10" spans="1:34" s="12" customFormat="1" x14ac:dyDescent="0.2">
      <c r="A10" s="13"/>
      <c r="B10" s="13">
        <v>-1</v>
      </c>
      <c r="C10" s="13"/>
      <c r="D10" s="13">
        <v>-2</v>
      </c>
      <c r="E10" s="13">
        <v>-3</v>
      </c>
      <c r="F10" s="13">
        <v>-4</v>
      </c>
      <c r="G10" s="13">
        <v>-5</v>
      </c>
      <c r="H10" s="13">
        <v>-6</v>
      </c>
      <c r="I10" s="13">
        <v>-7</v>
      </c>
      <c r="J10" s="13">
        <v>-8</v>
      </c>
      <c r="K10" s="13">
        <v>-9</v>
      </c>
      <c r="L10" s="13">
        <v>-10</v>
      </c>
      <c r="M10" s="13">
        <v>-11</v>
      </c>
      <c r="N10" s="38"/>
      <c r="O10" s="14"/>
      <c r="P10" s="14">
        <v>-12</v>
      </c>
      <c r="Q10" s="14">
        <v>-13</v>
      </c>
      <c r="R10" s="14">
        <v>-14</v>
      </c>
      <c r="S10" s="14">
        <v>-15</v>
      </c>
      <c r="T10" s="14">
        <v>-16</v>
      </c>
      <c r="U10" s="14"/>
      <c r="V10" s="14">
        <v>-17</v>
      </c>
      <c r="W10" s="14">
        <v>-18</v>
      </c>
      <c r="X10" s="14">
        <v>-19</v>
      </c>
      <c r="Y10" s="14">
        <v>-20</v>
      </c>
      <c r="Z10" s="14">
        <v>-21</v>
      </c>
      <c r="AA10" s="14">
        <v>-22</v>
      </c>
      <c r="AB10" s="14"/>
      <c r="AC10" s="14">
        <v>-23</v>
      </c>
      <c r="AD10" s="14">
        <v>-24</v>
      </c>
      <c r="AE10" s="14">
        <v>-25</v>
      </c>
      <c r="AF10" s="14">
        <v>-26</v>
      </c>
      <c r="AG10" s="14">
        <v>-27</v>
      </c>
      <c r="AH10" s="14">
        <v>-28</v>
      </c>
    </row>
    <row r="11" spans="1:34" ht="14.45" customHeight="1" x14ac:dyDescent="0.2">
      <c r="B11" s="15"/>
      <c r="C11" s="16"/>
      <c r="D11" s="8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x14ac:dyDescent="0.2">
      <c r="A12" s="17">
        <v>1</v>
      </c>
      <c r="B12" s="18" t="s">
        <v>31</v>
      </c>
      <c r="C12" s="19"/>
      <c r="D12" s="20">
        <v>3669730</v>
      </c>
      <c r="E12" s="20">
        <v>115791</v>
      </c>
      <c r="F12" s="20">
        <v>1180233.408664031</v>
      </c>
      <c r="G12" s="20">
        <v>250000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20">
        <v>5215754.408664031</v>
      </c>
      <c r="N12" s="20">
        <v>3755648.4284849809</v>
      </c>
      <c r="O12" s="33"/>
      <c r="P12" s="42">
        <v>10298.710347263095</v>
      </c>
      <c r="Q12" s="45">
        <v>2.359714915204064</v>
      </c>
      <c r="R12" s="42">
        <v>3128.3928479105134</v>
      </c>
      <c r="S12" s="42">
        <v>82446.985044127447</v>
      </c>
      <c r="T12" s="42">
        <v>120716.03623546049</v>
      </c>
      <c r="U12" s="33"/>
      <c r="V12" s="42">
        <v>0</v>
      </c>
      <c r="W12" s="45">
        <v>2.359714915204064</v>
      </c>
      <c r="X12" s="42">
        <v>10298.710347263095</v>
      </c>
      <c r="Y12" s="45">
        <v>3.0520905833273302</v>
      </c>
      <c r="Z12" s="45">
        <v>0.59314377729588086</v>
      </c>
      <c r="AA12" s="45">
        <v>12.105733943499061</v>
      </c>
      <c r="AB12" s="33"/>
      <c r="AC12" s="39">
        <v>2.3083534702603106</v>
      </c>
      <c r="AD12" s="39">
        <v>0</v>
      </c>
      <c r="AE12" s="39">
        <v>0</v>
      </c>
      <c r="AF12" s="39">
        <v>0</v>
      </c>
      <c r="AG12" s="20">
        <v>29641000</v>
      </c>
      <c r="AH12" s="20">
        <v>7625000</v>
      </c>
    </row>
    <row r="13" spans="1:34" s="65" customFormat="1" ht="15" customHeight="1" outlineLevel="1" x14ac:dyDescent="0.2">
      <c r="A13" s="63" t="s">
        <v>32</v>
      </c>
      <c r="B13" s="43" t="s">
        <v>33</v>
      </c>
      <c r="C13" s="64"/>
      <c r="D13" s="43">
        <v>3669730</v>
      </c>
      <c r="E13" s="43">
        <v>0</v>
      </c>
      <c r="F13" s="43">
        <v>0</v>
      </c>
      <c r="G13" s="43">
        <v>250000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3919730</v>
      </c>
      <c r="N13" s="43">
        <v>2685576.9464010391</v>
      </c>
      <c r="O13" s="66"/>
      <c r="P13" s="59">
        <v>10298.710347263095</v>
      </c>
      <c r="Q13" s="58">
        <v>2.359714915204064</v>
      </c>
      <c r="R13" s="59"/>
      <c r="S13" s="59"/>
      <c r="T13" s="59">
        <v>35140.658343422525</v>
      </c>
      <c r="U13" s="66"/>
      <c r="V13" s="59">
        <v>0</v>
      </c>
      <c r="W13" s="46">
        <v>2.359714915204064</v>
      </c>
      <c r="X13" s="43">
        <v>10298.710347263095</v>
      </c>
      <c r="Y13" s="40">
        <v>0</v>
      </c>
      <c r="Z13" s="40">
        <v>0</v>
      </c>
      <c r="AA13" s="40">
        <v>5.2832384081459676</v>
      </c>
      <c r="AB13" s="66"/>
      <c r="AC13" s="58">
        <v>1.7462266002641462</v>
      </c>
      <c r="AD13" s="59">
        <v>0</v>
      </c>
      <c r="AE13" s="43">
        <v>0</v>
      </c>
      <c r="AF13" s="43">
        <v>0</v>
      </c>
      <c r="AG13" s="59">
        <v>15747000</v>
      </c>
      <c r="AH13" s="59">
        <v>5098000</v>
      </c>
    </row>
    <row r="14" spans="1:34" s="65" customFormat="1" ht="15" customHeight="1" outlineLevel="1" x14ac:dyDescent="0.2">
      <c r="A14" s="63" t="s">
        <v>34</v>
      </c>
      <c r="B14" s="43" t="s">
        <v>35</v>
      </c>
      <c r="C14" s="64"/>
      <c r="D14" s="43">
        <v>0</v>
      </c>
      <c r="E14" s="43">
        <v>115791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115791</v>
      </c>
      <c r="N14" s="43">
        <v>54002.901042745361</v>
      </c>
      <c r="O14" s="66"/>
      <c r="P14" s="59"/>
      <c r="Q14" s="58"/>
      <c r="R14" s="59">
        <v>3128.3928479105134</v>
      </c>
      <c r="S14" s="59"/>
      <c r="T14" s="59">
        <v>3128.3928479105134</v>
      </c>
      <c r="U14" s="66"/>
      <c r="V14" s="59">
        <v>0</v>
      </c>
      <c r="W14" s="46">
        <v>0</v>
      </c>
      <c r="X14" s="43">
        <v>0</v>
      </c>
      <c r="Y14" s="40">
        <v>3.0520905833273302</v>
      </c>
      <c r="Z14" s="40">
        <v>0</v>
      </c>
      <c r="AA14" s="40">
        <v>0.18403037985759635</v>
      </c>
      <c r="AB14" s="66"/>
      <c r="AC14" s="58">
        <v>2.5326945728638539</v>
      </c>
      <c r="AD14" s="59">
        <v>0</v>
      </c>
      <c r="AE14" s="43">
        <v>0</v>
      </c>
      <c r="AF14" s="43">
        <v>0</v>
      </c>
      <c r="AG14" s="59">
        <v>544000</v>
      </c>
      <c r="AH14" s="59">
        <v>99000</v>
      </c>
    </row>
    <row r="15" spans="1:34" s="65" customFormat="1" ht="15" customHeight="1" outlineLevel="1" x14ac:dyDescent="0.2">
      <c r="A15" s="63" t="s">
        <v>36</v>
      </c>
      <c r="B15" s="43" t="s">
        <v>37</v>
      </c>
      <c r="C15" s="64"/>
      <c r="D15" s="43">
        <v>0</v>
      </c>
      <c r="E15" s="43">
        <v>0</v>
      </c>
      <c r="F15" s="43">
        <v>1180233.408664031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1180233.408664031</v>
      </c>
      <c r="N15" s="43">
        <v>1016068.5810411964</v>
      </c>
      <c r="O15" s="66"/>
      <c r="P15" s="59"/>
      <c r="Q15" s="58"/>
      <c r="R15" s="59"/>
      <c r="S15" s="58">
        <v>82446.985044127447</v>
      </c>
      <c r="T15" s="59">
        <v>82446.985044127447</v>
      </c>
      <c r="U15" s="66"/>
      <c r="V15" s="59">
        <v>0</v>
      </c>
      <c r="W15" s="46">
        <v>0</v>
      </c>
      <c r="X15" s="43">
        <v>0</v>
      </c>
      <c r="Y15" s="40">
        <v>0</v>
      </c>
      <c r="Z15" s="40">
        <v>0.59314377729588086</v>
      </c>
      <c r="AA15" s="40">
        <v>6.6384651554954983</v>
      </c>
      <c r="AB15" s="66"/>
      <c r="AC15" s="58">
        <v>3.699871512730911</v>
      </c>
      <c r="AD15" s="59">
        <v>0</v>
      </c>
      <c r="AE15" s="43">
        <v>0</v>
      </c>
      <c r="AF15" s="43">
        <v>0</v>
      </c>
      <c r="AG15" s="59">
        <v>13350000</v>
      </c>
      <c r="AH15" s="59">
        <v>2428000</v>
      </c>
    </row>
    <row r="16" spans="1:34" x14ac:dyDescent="0.2">
      <c r="A16" s="17">
        <v>2</v>
      </c>
      <c r="B16" s="18" t="s">
        <v>38</v>
      </c>
      <c r="C16" s="19"/>
      <c r="D16" s="20">
        <v>12833788.350362014</v>
      </c>
      <c r="E16" s="20">
        <v>569756.40899999999</v>
      </c>
      <c r="F16" s="20">
        <v>629909.79709756095</v>
      </c>
      <c r="G16" s="20">
        <v>94000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20">
        <v>14127454.556459576</v>
      </c>
      <c r="N16" s="20">
        <v>13521179.923430454</v>
      </c>
      <c r="O16" s="33"/>
      <c r="P16" s="42">
        <v>64414.259641803044</v>
      </c>
      <c r="Q16" s="45">
        <v>19.479747913575494</v>
      </c>
      <c r="R16" s="42">
        <v>19235.368208971355</v>
      </c>
      <c r="S16" s="42">
        <v>21266.187960704487</v>
      </c>
      <c r="T16" s="42">
        <v>260292.13326058869</v>
      </c>
      <c r="U16" s="33"/>
      <c r="V16" s="42">
        <v>0</v>
      </c>
      <c r="W16" s="45">
        <v>19.479747913575494</v>
      </c>
      <c r="X16" s="42">
        <v>64414.259641803044</v>
      </c>
      <c r="Y16" s="45">
        <v>18.766212886801323</v>
      </c>
      <c r="Z16" s="45">
        <v>0.15299415799067975</v>
      </c>
      <c r="AA16" s="45">
        <v>35.888362767805667</v>
      </c>
      <c r="AB16" s="33"/>
      <c r="AC16" s="39">
        <v>2.2368665999239568</v>
      </c>
      <c r="AD16" s="39">
        <v>0</v>
      </c>
      <c r="AE16" s="39">
        <v>0</v>
      </c>
      <c r="AF16" s="39">
        <v>0</v>
      </c>
      <c r="AG16" s="20">
        <v>75370000</v>
      </c>
      <c r="AH16" s="20">
        <v>19567000</v>
      </c>
    </row>
    <row r="17" spans="1:35" s="65" customFormat="1" ht="15" customHeight="1" outlineLevel="1" x14ac:dyDescent="0.2">
      <c r="A17" s="63" t="s">
        <v>39</v>
      </c>
      <c r="B17" s="43" t="s">
        <v>40</v>
      </c>
      <c r="C17" s="64"/>
      <c r="D17" s="43">
        <v>12833788.350362014</v>
      </c>
      <c r="E17" s="43">
        <v>0</v>
      </c>
      <c r="F17" s="43">
        <v>0</v>
      </c>
      <c r="G17" s="43">
        <v>94000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12927788.350362014</v>
      </c>
      <c r="N17" s="43">
        <v>12793490.298332894</v>
      </c>
      <c r="O17" s="66"/>
      <c r="P17" s="59">
        <v>64414.259641803044</v>
      </c>
      <c r="Q17" s="58">
        <v>19.479747913575494</v>
      </c>
      <c r="R17" s="59"/>
      <c r="S17" s="59"/>
      <c r="T17" s="59">
        <v>219790.57709091285</v>
      </c>
      <c r="U17" s="66"/>
      <c r="V17" s="59">
        <v>0</v>
      </c>
      <c r="W17" s="46">
        <v>19.479747913575494</v>
      </c>
      <c r="X17" s="43">
        <v>64414.259641803044</v>
      </c>
      <c r="Y17" s="40">
        <v>0</v>
      </c>
      <c r="Z17" s="40">
        <v>0</v>
      </c>
      <c r="AA17" s="40">
        <v>33.044515196244959</v>
      </c>
      <c r="AB17" s="66"/>
      <c r="AC17" s="58">
        <v>2.1927067182345623</v>
      </c>
      <c r="AD17" s="59">
        <v>0</v>
      </c>
      <c r="AE17" s="59">
        <v>0</v>
      </c>
      <c r="AF17" s="43">
        <v>0</v>
      </c>
      <c r="AG17" s="59">
        <v>69971000</v>
      </c>
      <c r="AH17" s="59">
        <v>18983000</v>
      </c>
    </row>
    <row r="18" spans="1:35" s="65" customFormat="1" ht="15" customHeight="1" outlineLevel="1" x14ac:dyDescent="0.2">
      <c r="A18" s="63" t="s">
        <v>41</v>
      </c>
      <c r="B18" s="43" t="s">
        <v>42</v>
      </c>
      <c r="C18" s="64"/>
      <c r="D18" s="43">
        <v>0</v>
      </c>
      <c r="E18" s="43">
        <v>569756.40899999999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569756.40899999999</v>
      </c>
      <c r="N18" s="43">
        <v>97779.828000000009</v>
      </c>
      <c r="O18" s="66"/>
      <c r="P18" s="59"/>
      <c r="Q18" s="58"/>
      <c r="R18" s="59">
        <v>19235.368208971355</v>
      </c>
      <c r="S18" s="59"/>
      <c r="T18" s="59">
        <v>19235.368208971355</v>
      </c>
      <c r="U18" s="66"/>
      <c r="V18" s="59">
        <v>0</v>
      </c>
      <c r="W18" s="46">
        <v>0</v>
      </c>
      <c r="X18" s="43">
        <v>0</v>
      </c>
      <c r="Y18" s="40">
        <v>18.766212886801323</v>
      </c>
      <c r="Z18" s="40">
        <v>0</v>
      </c>
      <c r="AA18" s="40">
        <v>1.1315369553290162</v>
      </c>
      <c r="AB18" s="66"/>
      <c r="AC18" s="58">
        <v>1.6550762822302714</v>
      </c>
      <c r="AD18" s="59">
        <v>0</v>
      </c>
      <c r="AE18" s="59">
        <v>0</v>
      </c>
      <c r="AF18" s="43">
        <v>0</v>
      </c>
      <c r="AG18" s="59">
        <v>1370000</v>
      </c>
      <c r="AH18" s="59">
        <v>258000</v>
      </c>
    </row>
    <row r="19" spans="1:35" s="65" customFormat="1" ht="15" customHeight="1" outlineLevel="1" x14ac:dyDescent="0.2">
      <c r="A19" s="63" t="s">
        <v>43</v>
      </c>
      <c r="B19" s="43" t="s">
        <v>44</v>
      </c>
      <c r="C19" s="64"/>
      <c r="D19" s="43">
        <v>0</v>
      </c>
      <c r="E19" s="43">
        <v>0</v>
      </c>
      <c r="F19" s="43">
        <v>629909.79709756095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629909.79709756095</v>
      </c>
      <c r="N19" s="43">
        <v>629909.79709756095</v>
      </c>
      <c r="O19" s="66"/>
      <c r="P19" s="59"/>
      <c r="Q19" s="58"/>
      <c r="R19" s="59"/>
      <c r="S19" s="58">
        <v>21266.187960704487</v>
      </c>
      <c r="T19" s="59">
        <v>21266.187960704487</v>
      </c>
      <c r="U19" s="66"/>
      <c r="V19" s="59">
        <v>0</v>
      </c>
      <c r="W19" s="46">
        <v>0</v>
      </c>
      <c r="X19" s="43">
        <v>0</v>
      </c>
      <c r="Y19" s="40">
        <v>0</v>
      </c>
      <c r="Z19" s="40">
        <v>0.15299415799067975</v>
      </c>
      <c r="AA19" s="40">
        <v>1.7123106162316879</v>
      </c>
      <c r="AB19" s="66"/>
      <c r="AC19" s="58">
        <v>4.2148328348901698</v>
      </c>
      <c r="AD19" s="59">
        <v>0</v>
      </c>
      <c r="AE19" s="59">
        <v>0</v>
      </c>
      <c r="AF19" s="43">
        <v>0</v>
      </c>
      <c r="AG19" s="59">
        <v>4029000</v>
      </c>
      <c r="AH19" s="59">
        <v>326000</v>
      </c>
    </row>
    <row r="20" spans="1:35" x14ac:dyDescent="0.2">
      <c r="A20" s="17">
        <v>3</v>
      </c>
      <c r="B20" s="18" t="s">
        <v>45</v>
      </c>
      <c r="C20" s="19"/>
      <c r="D20" s="20">
        <v>2662187</v>
      </c>
      <c r="E20" s="20">
        <v>0</v>
      </c>
      <c r="F20" s="20">
        <v>2480000</v>
      </c>
      <c r="G20" s="20">
        <v>20000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20">
        <v>5162187</v>
      </c>
      <c r="N20" s="20">
        <v>5162187</v>
      </c>
      <c r="O20" s="33"/>
      <c r="P20" s="42">
        <v>1872.5871356291746</v>
      </c>
      <c r="Q20" s="45">
        <v>1.0167596162788028</v>
      </c>
      <c r="R20" s="42">
        <v>0</v>
      </c>
      <c r="S20" s="42">
        <v>83726.50558152645</v>
      </c>
      <c r="T20" s="42">
        <v>90116.03810866666</v>
      </c>
      <c r="U20" s="33"/>
      <c r="V20" s="42">
        <v>0</v>
      </c>
      <c r="W20" s="45">
        <v>1.0167596162788028</v>
      </c>
      <c r="X20" s="42">
        <v>1872.5871356291746</v>
      </c>
      <c r="Y20" s="45">
        <v>0</v>
      </c>
      <c r="Z20" s="45">
        <v>0.60234896101817581</v>
      </c>
      <c r="AA20" s="45">
        <v>7.7021267722931901</v>
      </c>
      <c r="AB20" s="33"/>
      <c r="AC20" s="39">
        <v>2.5706672616879751</v>
      </c>
      <c r="AD20" s="39">
        <v>0</v>
      </c>
      <c r="AE20" s="52">
        <v>5.1621870000000003</v>
      </c>
      <c r="AF20" s="39">
        <v>0</v>
      </c>
      <c r="AG20" s="20">
        <v>19954000</v>
      </c>
      <c r="AH20" s="20">
        <v>2600000</v>
      </c>
    </row>
    <row r="21" spans="1:35" s="65" customFormat="1" ht="15" customHeight="1" outlineLevel="1" x14ac:dyDescent="0.2">
      <c r="A21" s="63" t="s">
        <v>46</v>
      </c>
      <c r="B21" s="43" t="s">
        <v>77</v>
      </c>
      <c r="C21" s="64"/>
      <c r="D21" s="43">
        <v>2662187</v>
      </c>
      <c r="E21" s="43">
        <v>0</v>
      </c>
      <c r="F21" s="43">
        <v>0</v>
      </c>
      <c r="G21" s="43">
        <v>20000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2682187</v>
      </c>
      <c r="N21" s="43">
        <v>2682187</v>
      </c>
      <c r="O21" s="66"/>
      <c r="P21" s="59">
        <v>1872.5871356291746</v>
      </c>
      <c r="Q21" s="58">
        <v>1.0167596162788028</v>
      </c>
      <c r="R21" s="59"/>
      <c r="S21" s="59"/>
      <c r="T21" s="59">
        <v>6389.5325271402153</v>
      </c>
      <c r="U21" s="66"/>
      <c r="V21" s="59">
        <v>0</v>
      </c>
      <c r="W21" s="46">
        <v>1.0167596162788028</v>
      </c>
      <c r="X21" s="43">
        <v>1872.5871356291746</v>
      </c>
      <c r="Y21" s="40">
        <v>0</v>
      </c>
      <c r="Z21" s="40">
        <v>0</v>
      </c>
      <c r="AA21" s="40">
        <v>0.96063720057776647</v>
      </c>
      <c r="AB21" s="66"/>
      <c r="AC21" s="58">
        <v>1.0232079670192966</v>
      </c>
      <c r="AD21" s="59">
        <v>0</v>
      </c>
      <c r="AE21" s="58">
        <v>2.6821869999999999</v>
      </c>
      <c r="AF21" s="43">
        <v>0</v>
      </c>
      <c r="AG21" s="59">
        <v>4092000</v>
      </c>
      <c r="AH21" s="59">
        <v>1317000</v>
      </c>
      <c r="AI21" s="67"/>
    </row>
    <row r="22" spans="1:35" s="65" customFormat="1" ht="15" customHeight="1" outlineLevel="1" x14ac:dyDescent="0.2">
      <c r="A22" s="63" t="s">
        <v>47</v>
      </c>
      <c r="B22" s="43" t="s">
        <v>88</v>
      </c>
      <c r="C22" s="64"/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/>
      <c r="O22" s="66"/>
      <c r="P22" s="59"/>
      <c r="Q22" s="58"/>
      <c r="R22" s="59">
        <v>0</v>
      </c>
      <c r="S22" s="59"/>
      <c r="T22" s="59">
        <v>0</v>
      </c>
      <c r="U22" s="66"/>
      <c r="V22" s="59">
        <v>0</v>
      </c>
      <c r="W22" s="46">
        <v>0</v>
      </c>
      <c r="X22" s="43">
        <v>0</v>
      </c>
      <c r="Y22" s="40">
        <v>0</v>
      </c>
      <c r="Z22" s="40">
        <v>0</v>
      </c>
      <c r="AA22" s="40">
        <v>0</v>
      </c>
      <c r="AB22" s="66"/>
      <c r="AC22" s="58">
        <v>0</v>
      </c>
      <c r="AD22" s="59">
        <v>0</v>
      </c>
      <c r="AE22" s="58">
        <v>0</v>
      </c>
      <c r="AF22" s="43">
        <v>0</v>
      </c>
      <c r="AG22" s="59">
        <v>0</v>
      </c>
      <c r="AH22" s="59">
        <v>0</v>
      </c>
      <c r="AI22" s="67"/>
    </row>
    <row r="23" spans="1:35" s="65" customFormat="1" ht="15" customHeight="1" outlineLevel="1" x14ac:dyDescent="0.2">
      <c r="A23" s="63" t="s">
        <v>89</v>
      </c>
      <c r="B23" s="43" t="s">
        <v>90</v>
      </c>
      <c r="C23" s="64"/>
      <c r="D23" s="43">
        <v>0</v>
      </c>
      <c r="E23" s="43">
        <v>0</v>
      </c>
      <c r="F23" s="43">
        <v>2480000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2480000</v>
      </c>
      <c r="N23" s="43">
        <v>2480000</v>
      </c>
      <c r="O23" s="66"/>
      <c r="P23" s="59"/>
      <c r="Q23" s="58"/>
      <c r="R23" s="59"/>
      <c r="S23" s="58">
        <v>83726.50558152645</v>
      </c>
      <c r="T23" s="59">
        <v>83726.50558152645</v>
      </c>
      <c r="U23" s="66"/>
      <c r="V23" s="59">
        <v>0</v>
      </c>
      <c r="W23" s="46">
        <v>0</v>
      </c>
      <c r="X23" s="43">
        <v>0</v>
      </c>
      <c r="Y23" s="40">
        <v>0</v>
      </c>
      <c r="Z23" s="40">
        <v>0.60234896101817581</v>
      </c>
      <c r="AA23" s="40">
        <v>6.741489571715424</v>
      </c>
      <c r="AB23" s="66"/>
      <c r="AC23" s="58">
        <v>4.2152537868721769</v>
      </c>
      <c r="AD23" s="59">
        <v>0</v>
      </c>
      <c r="AE23" s="58">
        <v>2.48</v>
      </c>
      <c r="AF23" s="43">
        <v>0</v>
      </c>
      <c r="AG23" s="59">
        <v>15862000</v>
      </c>
      <c r="AH23" s="59">
        <v>1283000</v>
      </c>
      <c r="AI23" s="67"/>
    </row>
    <row r="24" spans="1:35" x14ac:dyDescent="0.2">
      <c r="A24" s="17">
        <v>4</v>
      </c>
      <c r="B24" s="18" t="s">
        <v>48</v>
      </c>
      <c r="C24" s="19"/>
      <c r="D24" s="20">
        <v>9883326.4392223526</v>
      </c>
      <c r="E24" s="20">
        <v>235294.11764705883</v>
      </c>
      <c r="F24" s="20">
        <v>1135468.75</v>
      </c>
      <c r="G24" s="20">
        <v>66000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20">
        <v>11320089.306869412</v>
      </c>
      <c r="N24" s="20">
        <v>7237196.2765306793</v>
      </c>
      <c r="O24" s="33"/>
      <c r="P24" s="42">
        <v>11062.476695228183</v>
      </c>
      <c r="Q24" s="45">
        <v>3.9918814281753296</v>
      </c>
      <c r="R24" s="42">
        <v>5259.2</v>
      </c>
      <c r="S24" s="42">
        <v>25379.543312499998</v>
      </c>
      <c r="T24" s="42">
        <v>68385.48060979633</v>
      </c>
      <c r="U24" s="33"/>
      <c r="V24" s="42">
        <v>0</v>
      </c>
      <c r="W24" s="45">
        <v>3.9918814281753296</v>
      </c>
      <c r="X24" s="42">
        <v>11062.476695228183</v>
      </c>
      <c r="Y24" s="45">
        <v>5.1309268292682928</v>
      </c>
      <c r="Z24" s="45">
        <v>0.18258664253597118</v>
      </c>
      <c r="AA24" s="45">
        <v>8.0279371774756232</v>
      </c>
      <c r="AB24" s="33"/>
      <c r="AC24" s="39">
        <v>1.2326550449724725</v>
      </c>
      <c r="AD24" s="39">
        <v>0</v>
      </c>
      <c r="AE24" s="52">
        <v>11.320089306869411</v>
      </c>
      <c r="AF24" s="39">
        <v>0</v>
      </c>
      <c r="AG24" s="20">
        <v>17828000</v>
      </c>
      <c r="AH24" s="20">
        <v>3143000</v>
      </c>
    </row>
    <row r="25" spans="1:35" s="65" customFormat="1" ht="15" customHeight="1" outlineLevel="1" x14ac:dyDescent="0.2">
      <c r="A25" s="63" t="s">
        <v>49</v>
      </c>
      <c r="B25" s="43" t="s">
        <v>50</v>
      </c>
      <c r="C25" s="64"/>
      <c r="D25" s="43">
        <v>9883326.4392223526</v>
      </c>
      <c r="E25" s="43">
        <v>0</v>
      </c>
      <c r="F25" s="43">
        <v>0</v>
      </c>
      <c r="G25" s="43">
        <v>66000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9949326.4392223526</v>
      </c>
      <c r="N25" s="43">
        <v>5856832.5265306793</v>
      </c>
      <c r="O25" s="66"/>
      <c r="P25" s="59">
        <v>11062.476695228183</v>
      </c>
      <c r="Q25" s="58">
        <v>3.9918814281753296</v>
      </c>
      <c r="R25" s="59"/>
      <c r="S25" s="59"/>
      <c r="T25" s="59">
        <v>37746.737297296328</v>
      </c>
      <c r="U25" s="66"/>
      <c r="V25" s="59">
        <v>0</v>
      </c>
      <c r="W25" s="46">
        <v>3.9918814281753296</v>
      </c>
      <c r="X25" s="43">
        <v>11062.476695228183</v>
      </c>
      <c r="Y25" s="40">
        <v>0</v>
      </c>
      <c r="Z25" s="40">
        <v>0</v>
      </c>
      <c r="AA25" s="40">
        <v>5.6750505446520574</v>
      </c>
      <c r="AB25" s="66"/>
      <c r="AC25" s="58">
        <v>1.0591371307011026</v>
      </c>
      <c r="AD25" s="59">
        <v>0</v>
      </c>
      <c r="AE25" s="58">
        <v>0</v>
      </c>
      <c r="AF25" s="43">
        <v>0</v>
      </c>
      <c r="AG25" s="59">
        <v>13534000</v>
      </c>
      <c r="AH25" s="59">
        <v>2829000</v>
      </c>
    </row>
    <row r="26" spans="1:35" s="65" customFormat="1" ht="15" customHeight="1" outlineLevel="1" x14ac:dyDescent="0.2">
      <c r="A26" s="63" t="s">
        <v>51</v>
      </c>
      <c r="B26" s="43" t="s">
        <v>52</v>
      </c>
      <c r="C26" s="64"/>
      <c r="D26" s="43">
        <v>0</v>
      </c>
      <c r="E26" s="43">
        <v>235294.11764705883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235294.11764705883</v>
      </c>
      <c r="N26" s="43">
        <v>122447.5</v>
      </c>
      <c r="O26" s="66"/>
      <c r="P26" s="59"/>
      <c r="Q26" s="58"/>
      <c r="R26" s="59">
        <v>5259.2</v>
      </c>
      <c r="S26" s="59"/>
      <c r="T26" s="59">
        <v>5259.2</v>
      </c>
      <c r="U26" s="66"/>
      <c r="V26" s="59">
        <v>0</v>
      </c>
      <c r="W26" s="46">
        <v>0</v>
      </c>
      <c r="X26" s="43">
        <v>0</v>
      </c>
      <c r="Y26" s="40">
        <v>5.1309268292682928</v>
      </c>
      <c r="Z26" s="40">
        <v>0</v>
      </c>
      <c r="AA26" s="40">
        <v>0.30937692956097562</v>
      </c>
      <c r="AB26" s="66"/>
      <c r="AC26" s="58">
        <v>0</v>
      </c>
      <c r="AD26" s="59">
        <v>0</v>
      </c>
      <c r="AE26" s="58">
        <v>0</v>
      </c>
      <c r="AF26" s="43">
        <v>0</v>
      </c>
      <c r="AG26" s="59">
        <v>908000</v>
      </c>
      <c r="AH26" s="59">
        <v>314000</v>
      </c>
    </row>
    <row r="27" spans="1:35" s="65" customFormat="1" ht="15.75" customHeight="1" outlineLevel="1" x14ac:dyDescent="0.2">
      <c r="A27" s="63" t="s">
        <v>53</v>
      </c>
      <c r="B27" s="43" t="s">
        <v>54</v>
      </c>
      <c r="C27" s="64"/>
      <c r="D27" s="43">
        <v>0</v>
      </c>
      <c r="E27" s="43">
        <v>0</v>
      </c>
      <c r="F27" s="43">
        <v>1135468.75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1135468.75</v>
      </c>
      <c r="N27" s="43">
        <v>1257916.25</v>
      </c>
      <c r="O27" s="66"/>
      <c r="P27" s="59"/>
      <c r="Q27" s="58"/>
      <c r="R27" s="59"/>
      <c r="S27" s="58">
        <v>25379.543312499998</v>
      </c>
      <c r="T27" s="59">
        <v>25379.543312499998</v>
      </c>
      <c r="U27" s="66"/>
      <c r="V27" s="59">
        <v>0</v>
      </c>
      <c r="W27" s="46">
        <v>0</v>
      </c>
      <c r="X27" s="43">
        <v>0</v>
      </c>
      <c r="Y27" s="40">
        <v>0</v>
      </c>
      <c r="Z27" s="40">
        <v>0.18258664253597118</v>
      </c>
      <c r="AA27" s="40">
        <v>2.0435097032625897</v>
      </c>
      <c r="AB27" s="66"/>
      <c r="AC27" s="58">
        <v>2.9820283473235172</v>
      </c>
      <c r="AD27" s="59">
        <v>0</v>
      </c>
      <c r="AE27" s="58">
        <v>0</v>
      </c>
      <c r="AF27" s="43">
        <v>0</v>
      </c>
      <c r="AG27" s="59">
        <v>3386000</v>
      </c>
      <c r="AH27" s="59">
        <v>0</v>
      </c>
    </row>
    <row r="28" spans="1:35" x14ac:dyDescent="0.2">
      <c r="A28" s="17">
        <v>5</v>
      </c>
      <c r="B28" s="18" t="s">
        <v>55</v>
      </c>
      <c r="C28" s="19"/>
      <c r="D28" s="20">
        <v>7113765.2035353845</v>
      </c>
      <c r="E28" s="20">
        <v>0</v>
      </c>
      <c r="F28" s="20">
        <v>386884.21621621621</v>
      </c>
      <c r="G28" s="20">
        <v>41000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20">
        <v>7541649.4197516004</v>
      </c>
      <c r="N28" s="20">
        <v>4289407.8585031861</v>
      </c>
      <c r="O28" s="33"/>
      <c r="P28" s="42">
        <v>32400.522385910364</v>
      </c>
      <c r="Q28" s="45">
        <v>7.6277217187668622</v>
      </c>
      <c r="R28" s="42">
        <v>0</v>
      </c>
      <c r="S28" s="42">
        <v>35283.840518918914</v>
      </c>
      <c r="T28" s="42">
        <v>145839.01188697942</v>
      </c>
      <c r="U28" s="33"/>
      <c r="V28" s="42">
        <v>0</v>
      </c>
      <c r="W28" s="45">
        <v>7.6277217187668622</v>
      </c>
      <c r="X28" s="42">
        <v>32400.522385910364</v>
      </c>
      <c r="Y28" s="45">
        <v>0</v>
      </c>
      <c r="Z28" s="45">
        <v>0.25384057927279791</v>
      </c>
      <c r="AA28" s="45">
        <v>19.462451747193171</v>
      </c>
      <c r="AB28" s="33"/>
      <c r="AC28" s="39">
        <v>2.4272623837785869</v>
      </c>
      <c r="AD28" s="39">
        <v>0</v>
      </c>
      <c r="AE28" s="52">
        <v>7.5416494197516002</v>
      </c>
      <c r="AF28" s="39">
        <v>0</v>
      </c>
      <c r="AG28" s="20">
        <v>34976000</v>
      </c>
      <c r="AH28" s="20">
        <v>6868000</v>
      </c>
    </row>
    <row r="29" spans="1:35" s="65" customFormat="1" ht="15" customHeight="1" outlineLevel="1" x14ac:dyDescent="0.2">
      <c r="A29" s="63" t="s">
        <v>56</v>
      </c>
      <c r="B29" s="43" t="s">
        <v>80</v>
      </c>
      <c r="C29" s="64"/>
      <c r="D29" s="43">
        <v>7113765.2035353845</v>
      </c>
      <c r="E29" s="43">
        <v>0</v>
      </c>
      <c r="F29" s="43">
        <v>0</v>
      </c>
      <c r="G29" s="43">
        <v>41000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7154765.2035353845</v>
      </c>
      <c r="N29" s="43">
        <v>3882245.7182869702</v>
      </c>
      <c r="O29" s="66"/>
      <c r="P29" s="59">
        <v>32400.522385910364</v>
      </c>
      <c r="Q29" s="58">
        <v>7.6277217187668622</v>
      </c>
      <c r="R29" s="59"/>
      <c r="S29" s="59"/>
      <c r="T29" s="59">
        <v>110555.17136806052</v>
      </c>
      <c r="U29" s="66"/>
      <c r="V29" s="59">
        <v>0</v>
      </c>
      <c r="W29" s="46">
        <v>7.6277217187668622</v>
      </c>
      <c r="X29" s="43">
        <v>32400.522385910364</v>
      </c>
      <c r="Y29" s="40">
        <v>0</v>
      </c>
      <c r="Z29" s="40">
        <v>0</v>
      </c>
      <c r="AA29" s="40">
        <v>16.621467983972018</v>
      </c>
      <c r="AB29" s="66"/>
      <c r="AC29" s="58">
        <v>2.3339343038644516</v>
      </c>
      <c r="AD29" s="59">
        <v>0</v>
      </c>
      <c r="AE29" s="58">
        <v>0</v>
      </c>
      <c r="AF29" s="43">
        <v>0</v>
      </c>
      <c r="AG29" s="59">
        <v>31902000</v>
      </c>
      <c r="AH29" s="59">
        <v>6514000</v>
      </c>
    </row>
    <row r="30" spans="1:35" s="65" customFormat="1" ht="15" customHeight="1" outlineLevel="1" x14ac:dyDescent="0.2">
      <c r="A30" s="63" t="s">
        <v>83</v>
      </c>
      <c r="B30" s="43" t="s">
        <v>81</v>
      </c>
      <c r="C30" s="64"/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8915.900999999998</v>
      </c>
      <c r="O30" s="66"/>
      <c r="P30" s="59"/>
      <c r="Q30" s="58"/>
      <c r="R30" s="59">
        <v>0</v>
      </c>
      <c r="S30" s="59"/>
      <c r="T30" s="59">
        <v>0</v>
      </c>
      <c r="U30" s="66"/>
      <c r="V30" s="59">
        <v>0</v>
      </c>
      <c r="W30" s="46">
        <v>0</v>
      </c>
      <c r="X30" s="43">
        <v>0</v>
      </c>
      <c r="Y30" s="40">
        <v>0</v>
      </c>
      <c r="Z30" s="40">
        <v>0</v>
      </c>
      <c r="AA30" s="40">
        <v>0</v>
      </c>
      <c r="AB30" s="66"/>
      <c r="AC30" s="58">
        <v>0</v>
      </c>
      <c r="AD30" s="59">
        <v>0</v>
      </c>
      <c r="AE30" s="58">
        <v>0</v>
      </c>
      <c r="AF30" s="43">
        <v>0</v>
      </c>
      <c r="AG30" s="59">
        <v>0</v>
      </c>
      <c r="AH30" s="59">
        <v>0</v>
      </c>
    </row>
    <row r="31" spans="1:35" s="65" customFormat="1" ht="15" customHeight="1" outlineLevel="1" x14ac:dyDescent="0.2">
      <c r="A31" s="63" t="s">
        <v>84</v>
      </c>
      <c r="B31" s="43" t="s">
        <v>82</v>
      </c>
      <c r="C31" s="64"/>
      <c r="D31" s="43">
        <v>0</v>
      </c>
      <c r="E31" s="43">
        <v>0</v>
      </c>
      <c r="F31" s="43">
        <v>386884.21621621621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386884.21621621621</v>
      </c>
      <c r="N31" s="43">
        <v>398246.2392162162</v>
      </c>
      <c r="O31" s="66"/>
      <c r="P31" s="59"/>
      <c r="Q31" s="58"/>
      <c r="R31" s="59"/>
      <c r="S31" s="58">
        <v>35283.840518918914</v>
      </c>
      <c r="T31" s="59">
        <v>35283.840518918914</v>
      </c>
      <c r="U31" s="66"/>
      <c r="V31" s="59">
        <v>0</v>
      </c>
      <c r="W31" s="46">
        <v>0</v>
      </c>
      <c r="X31" s="43">
        <v>0</v>
      </c>
      <c r="Y31" s="40">
        <v>0</v>
      </c>
      <c r="Z31" s="40">
        <v>0.25384057927279791</v>
      </c>
      <c r="AA31" s="40">
        <v>2.8409837632211543</v>
      </c>
      <c r="AB31" s="66"/>
      <c r="AC31" s="58">
        <v>4.1490963536776144</v>
      </c>
      <c r="AD31" s="59">
        <v>0</v>
      </c>
      <c r="AE31" s="58">
        <v>0</v>
      </c>
      <c r="AF31" s="43">
        <v>0</v>
      </c>
      <c r="AG31" s="59">
        <v>3074000</v>
      </c>
      <c r="AH31" s="59">
        <v>354000</v>
      </c>
    </row>
    <row r="32" spans="1:35" x14ac:dyDescent="0.2">
      <c r="A32" s="17">
        <v>6</v>
      </c>
      <c r="B32" s="18" t="s">
        <v>57</v>
      </c>
      <c r="C32" s="19"/>
      <c r="D32" s="20">
        <v>5950506.7000000002</v>
      </c>
      <c r="E32" s="20">
        <v>0</v>
      </c>
      <c r="F32" s="20">
        <v>1810053.8280221915</v>
      </c>
      <c r="G32" s="20">
        <v>44000</v>
      </c>
      <c r="H32" s="39">
        <v>0</v>
      </c>
      <c r="I32" s="39">
        <v>0</v>
      </c>
      <c r="J32" s="39">
        <v>0</v>
      </c>
      <c r="K32" s="39">
        <v>7921740</v>
      </c>
      <c r="L32" s="39">
        <v>0</v>
      </c>
      <c r="M32" s="20">
        <v>15726300.528022192</v>
      </c>
      <c r="N32" s="20">
        <v>7838920.8582591545</v>
      </c>
      <c r="O32" s="33"/>
      <c r="P32" s="42">
        <v>14826.298536363978</v>
      </c>
      <c r="Q32" s="45">
        <v>1.6744301989639989</v>
      </c>
      <c r="R32" s="42">
        <v>0</v>
      </c>
      <c r="S32" s="42">
        <v>283217.24902509374</v>
      </c>
      <c r="T32" s="42">
        <v>333806.67952620599</v>
      </c>
      <c r="U32" s="33"/>
      <c r="V32" s="48">
        <v>3.4947334506715985E-2</v>
      </c>
      <c r="W32" s="45">
        <v>1.6744301989639989</v>
      </c>
      <c r="X32" s="42">
        <v>14826.298536363978</v>
      </c>
      <c r="Y32" s="45">
        <v>0</v>
      </c>
      <c r="Z32" s="45">
        <v>2.0375341656481565</v>
      </c>
      <c r="AA32" s="45">
        <v>30.409973531088895</v>
      </c>
      <c r="AB32" s="33"/>
      <c r="AC32" s="39">
        <v>1.8619169057425935</v>
      </c>
      <c r="AD32" s="39">
        <v>0</v>
      </c>
      <c r="AE32" s="39">
        <v>0</v>
      </c>
      <c r="AF32" s="39">
        <v>0</v>
      </c>
      <c r="AG32" s="20">
        <v>74831000</v>
      </c>
      <c r="AH32" s="20">
        <v>24464000</v>
      </c>
    </row>
    <row r="33" spans="1:34" s="65" customFormat="1" ht="15" customHeight="1" outlineLevel="1" x14ac:dyDescent="0.2">
      <c r="A33" s="63" t="s">
        <v>58</v>
      </c>
      <c r="B33" s="43" t="s">
        <v>59</v>
      </c>
      <c r="C33" s="64"/>
      <c r="D33" s="43">
        <v>5950506.7000000002</v>
      </c>
      <c r="E33" s="43">
        <v>0</v>
      </c>
      <c r="F33" s="43">
        <v>0</v>
      </c>
      <c r="G33" s="43">
        <v>44000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5994506.7000000002</v>
      </c>
      <c r="N33" s="43">
        <v>5988611.7256141277</v>
      </c>
      <c r="O33" s="66"/>
      <c r="P33" s="59">
        <v>22797.5595459381</v>
      </c>
      <c r="Q33" s="58">
        <v>0.59930493022970821</v>
      </c>
      <c r="R33" s="59"/>
      <c r="S33" s="59"/>
      <c r="T33" s="59">
        <v>77788.502060410057</v>
      </c>
      <c r="U33" s="66"/>
      <c r="V33" s="60">
        <v>1.3321125999999999E-2</v>
      </c>
      <c r="W33" s="46">
        <v>0.59930493022970821</v>
      </c>
      <c r="X33" s="43">
        <v>22797.5595459381</v>
      </c>
      <c r="Y33" s="40">
        <v>0</v>
      </c>
      <c r="Z33" s="40">
        <v>0</v>
      </c>
      <c r="AA33" s="40">
        <v>11.695148047066244</v>
      </c>
      <c r="AB33" s="66"/>
      <c r="AC33" s="58">
        <v>2.4012020697068275</v>
      </c>
      <c r="AD33" s="59">
        <v>0</v>
      </c>
      <c r="AE33" s="43">
        <v>0</v>
      </c>
      <c r="AF33" s="43">
        <v>0</v>
      </c>
      <c r="AG33" s="59">
        <v>21941000</v>
      </c>
      <c r="AH33" s="59">
        <v>3143000</v>
      </c>
    </row>
    <row r="34" spans="1:34" s="65" customFormat="1" ht="15" customHeight="1" outlineLevel="1" x14ac:dyDescent="0.2">
      <c r="A34" s="63" t="s">
        <v>60</v>
      </c>
      <c r="B34" s="43" t="s">
        <v>61</v>
      </c>
      <c r="C34" s="64"/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9900</v>
      </c>
      <c r="O34" s="66"/>
      <c r="P34" s="59"/>
      <c r="Q34" s="58"/>
      <c r="R34" s="59">
        <v>0</v>
      </c>
      <c r="S34" s="59"/>
      <c r="T34" s="59">
        <v>0</v>
      </c>
      <c r="U34" s="66"/>
      <c r="V34" s="60">
        <v>0</v>
      </c>
      <c r="W34" s="46">
        <v>0</v>
      </c>
      <c r="X34" s="43">
        <v>0</v>
      </c>
      <c r="Y34" s="40">
        <v>0</v>
      </c>
      <c r="Z34" s="40">
        <v>0</v>
      </c>
      <c r="AA34" s="40">
        <v>0</v>
      </c>
      <c r="AB34" s="66"/>
      <c r="AC34" s="58">
        <v>0</v>
      </c>
      <c r="AD34" s="59">
        <v>0</v>
      </c>
      <c r="AE34" s="43">
        <v>0</v>
      </c>
      <c r="AF34" s="43">
        <v>0</v>
      </c>
      <c r="AG34" s="59">
        <v>0</v>
      </c>
      <c r="AH34" s="59">
        <v>0</v>
      </c>
    </row>
    <row r="35" spans="1:34" s="65" customFormat="1" ht="15" customHeight="1" outlineLevel="1" x14ac:dyDescent="0.2">
      <c r="A35" s="63" t="s">
        <v>62</v>
      </c>
      <c r="B35" s="43" t="s">
        <v>63</v>
      </c>
      <c r="C35" s="64"/>
      <c r="D35" s="43">
        <v>0</v>
      </c>
      <c r="E35" s="43">
        <v>0</v>
      </c>
      <c r="F35" s="43">
        <v>1810053.8280221915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1810053.8280221915</v>
      </c>
      <c r="N35" s="43">
        <v>1840409.1326450265</v>
      </c>
      <c r="O35" s="66"/>
      <c r="P35" s="59"/>
      <c r="Q35" s="58"/>
      <c r="R35" s="59"/>
      <c r="S35" s="58">
        <v>55843.815331780876</v>
      </c>
      <c r="T35" s="59">
        <v>55843.815331780876</v>
      </c>
      <c r="U35" s="66"/>
      <c r="V35" s="60">
        <v>4.0223418400493144E-3</v>
      </c>
      <c r="W35" s="46">
        <v>0</v>
      </c>
      <c r="X35" s="43">
        <v>0</v>
      </c>
      <c r="Y35" s="40">
        <v>0</v>
      </c>
      <c r="Z35" s="40">
        <v>0.40175406713511419</v>
      </c>
      <c r="AA35" s="40">
        <v>4.4964315193761974</v>
      </c>
      <c r="AB35" s="66"/>
      <c r="AC35" s="58">
        <v>1.7052799532587404</v>
      </c>
      <c r="AD35" s="59">
        <v>0</v>
      </c>
      <c r="AE35" s="43">
        <v>0</v>
      </c>
      <c r="AF35" s="43">
        <v>0</v>
      </c>
      <c r="AG35" s="59">
        <v>9918000</v>
      </c>
      <c r="AH35" s="59">
        <v>4006000</v>
      </c>
    </row>
    <row r="36" spans="1:34" s="65" customFormat="1" ht="15" customHeight="1" outlineLevel="1" x14ac:dyDescent="0.2">
      <c r="A36" s="63" t="s">
        <v>274</v>
      </c>
      <c r="B36" s="43" t="s">
        <v>271</v>
      </c>
      <c r="C36" s="64"/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7921740</v>
      </c>
      <c r="L36" s="43">
        <v>0</v>
      </c>
      <c r="M36" s="43">
        <v>7921740</v>
      </c>
      <c r="N36" s="43"/>
      <c r="O36" s="66"/>
      <c r="P36" s="59">
        <v>-7971.2610095741211</v>
      </c>
      <c r="Q36" s="58">
        <v>1.0751252687342907</v>
      </c>
      <c r="R36" s="59"/>
      <c r="S36" s="58">
        <v>227373.43369331287</v>
      </c>
      <c r="T36" s="59">
        <v>200174.36213401507</v>
      </c>
      <c r="U36" s="66"/>
      <c r="V36" s="60">
        <v>1.7603866666666666E-2</v>
      </c>
      <c r="W36" s="46">
        <v>1.0751252687342907</v>
      </c>
      <c r="X36" s="43">
        <v>-7971.2610095741211</v>
      </c>
      <c r="Y36" s="40">
        <v>0</v>
      </c>
      <c r="Z36" s="40">
        <v>1.6357800985130422</v>
      </c>
      <c r="AA36" s="40">
        <v>14.218393964646443</v>
      </c>
      <c r="AB36" s="66"/>
      <c r="AC36" s="58">
        <v>1.7027555857056023</v>
      </c>
      <c r="AD36" s="59">
        <v>0</v>
      </c>
      <c r="AE36" s="43">
        <v>0</v>
      </c>
      <c r="AF36" s="43"/>
      <c r="AG36" s="59">
        <v>42972000</v>
      </c>
      <c r="AH36" s="59">
        <v>17315000</v>
      </c>
    </row>
    <row r="37" spans="1:34" x14ac:dyDescent="0.2">
      <c r="A37" s="17">
        <v>7</v>
      </c>
      <c r="B37" s="18" t="s">
        <v>64</v>
      </c>
      <c r="C37" s="19"/>
      <c r="D37" s="39">
        <v>3994611.6693119761</v>
      </c>
      <c r="E37" s="39">
        <v>92084.152664705878</v>
      </c>
      <c r="F37" s="39">
        <v>846950</v>
      </c>
      <c r="G37" s="39">
        <v>150000</v>
      </c>
      <c r="H37" s="39">
        <v>0</v>
      </c>
      <c r="I37" s="39">
        <v>0</v>
      </c>
      <c r="J37" s="39">
        <v>0</v>
      </c>
      <c r="K37" s="39">
        <v>2650143.4184675822</v>
      </c>
      <c r="L37" s="39">
        <v>0</v>
      </c>
      <c r="M37" s="20">
        <v>7733789.2404442644</v>
      </c>
      <c r="N37" s="20">
        <v>4153109.1444165711</v>
      </c>
      <c r="O37" s="33"/>
      <c r="P37" s="42">
        <v>7630.726431787145</v>
      </c>
      <c r="Q37" s="45">
        <v>7.6512661791487622</v>
      </c>
      <c r="R37" s="42">
        <v>2840.9820397497633</v>
      </c>
      <c r="S37" s="42">
        <v>45654.057084843422</v>
      </c>
      <c r="T37" s="42">
        <v>74532.158473504358</v>
      </c>
      <c r="U37" s="33"/>
      <c r="V37" s="42">
        <v>0</v>
      </c>
      <c r="W37" s="45">
        <v>7.6512661791487622</v>
      </c>
      <c r="X37" s="42">
        <v>7630.726431787145</v>
      </c>
      <c r="Y37" s="45">
        <v>2.7716897948778181</v>
      </c>
      <c r="Z37" s="45">
        <v>0.32844645384779436</v>
      </c>
      <c r="AA37" s="45">
        <v>7.7576585646881711</v>
      </c>
      <c r="AB37" s="33"/>
      <c r="AC37" s="39">
        <v>1.6711235267878228</v>
      </c>
      <c r="AD37" s="39">
        <v>0</v>
      </c>
      <c r="AE37" s="52">
        <v>7.7337892404442643</v>
      </c>
      <c r="AF37" s="39">
        <v>0</v>
      </c>
      <c r="AG37" s="20">
        <v>22879000</v>
      </c>
      <c r="AH37" s="20">
        <v>5957000</v>
      </c>
    </row>
    <row r="38" spans="1:34" s="65" customFormat="1" ht="15" customHeight="1" outlineLevel="1" x14ac:dyDescent="0.2">
      <c r="A38" s="63" t="s">
        <v>65</v>
      </c>
      <c r="B38" s="43" t="s">
        <v>66</v>
      </c>
      <c r="C38" s="64"/>
      <c r="D38" s="43">
        <v>3994611.6693119761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3994611.6693119761</v>
      </c>
      <c r="N38" s="43">
        <v>3120675.721516571</v>
      </c>
      <c r="O38" s="66"/>
      <c r="P38" s="59">
        <v>10245.000560588202</v>
      </c>
      <c r="Q38" s="58">
        <v>0.93875699593236539</v>
      </c>
      <c r="R38" s="59"/>
      <c r="S38" s="59"/>
      <c r="T38" s="59">
        <v>34957.3929442027</v>
      </c>
      <c r="U38" s="66"/>
      <c r="V38" s="59">
        <v>0</v>
      </c>
      <c r="W38" s="46">
        <v>0.93875699593236539</v>
      </c>
      <c r="X38" s="43">
        <v>10245.000560588202</v>
      </c>
      <c r="Y38" s="40">
        <v>0</v>
      </c>
      <c r="Z38" s="40">
        <v>0</v>
      </c>
      <c r="AA38" s="40">
        <v>5.2556852875817475</v>
      </c>
      <c r="AB38" s="66"/>
      <c r="AC38" s="58">
        <v>1.5829864720357687</v>
      </c>
      <c r="AD38" s="59">
        <v>0</v>
      </c>
      <c r="AE38" s="58">
        <v>0</v>
      </c>
      <c r="AF38" s="43">
        <v>0</v>
      </c>
      <c r="AG38" s="59">
        <v>8223000</v>
      </c>
      <c r="AH38" s="59">
        <v>1200000</v>
      </c>
    </row>
    <row r="39" spans="1:34" s="65" customFormat="1" ht="15" customHeight="1" outlineLevel="1" x14ac:dyDescent="0.2">
      <c r="A39" s="63" t="s">
        <v>67</v>
      </c>
      <c r="B39" s="43" t="s">
        <v>85</v>
      </c>
      <c r="C39" s="64"/>
      <c r="D39" s="43">
        <v>0</v>
      </c>
      <c r="E39" s="43">
        <v>92084.152664705878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92084.152664705878</v>
      </c>
      <c r="N39" s="43">
        <v>35483.422899999998</v>
      </c>
      <c r="O39" s="66"/>
      <c r="P39" s="59"/>
      <c r="Q39" s="58"/>
      <c r="R39" s="59">
        <v>2840.9820397497633</v>
      </c>
      <c r="S39" s="59"/>
      <c r="T39" s="59">
        <v>2840.9820397497633</v>
      </c>
      <c r="U39" s="66"/>
      <c r="V39" s="59">
        <v>0</v>
      </c>
      <c r="W39" s="46">
        <v>0</v>
      </c>
      <c r="X39" s="43">
        <v>0</v>
      </c>
      <c r="Y39" s="40">
        <v>2.7716897948778181</v>
      </c>
      <c r="Z39" s="40">
        <v>0</v>
      </c>
      <c r="AA39" s="40">
        <v>0.16712319371685036</v>
      </c>
      <c r="AB39" s="66"/>
      <c r="AC39" s="58">
        <v>0</v>
      </c>
      <c r="AD39" s="59">
        <v>0</v>
      </c>
      <c r="AE39" s="58">
        <v>0</v>
      </c>
      <c r="AF39" s="43">
        <v>0</v>
      </c>
      <c r="AG39" s="59">
        <v>542000</v>
      </c>
      <c r="AH39" s="59">
        <v>219000</v>
      </c>
    </row>
    <row r="40" spans="1:34" s="65" customFormat="1" ht="15" customHeight="1" outlineLevel="1" x14ac:dyDescent="0.2">
      <c r="A40" s="63" t="s">
        <v>87</v>
      </c>
      <c r="B40" s="43" t="s">
        <v>86</v>
      </c>
      <c r="C40" s="64"/>
      <c r="D40" s="43">
        <v>0</v>
      </c>
      <c r="E40" s="43">
        <v>0</v>
      </c>
      <c r="F40" s="43">
        <v>846950</v>
      </c>
      <c r="G40" s="43">
        <v>150000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996950</v>
      </c>
      <c r="N40" s="43">
        <v>996950</v>
      </c>
      <c r="O40" s="66"/>
      <c r="P40" s="59"/>
      <c r="Q40" s="58"/>
      <c r="R40" s="59"/>
      <c r="S40" s="58">
        <v>15820.623173977172</v>
      </c>
      <c r="T40" s="59">
        <v>15820.623173977172</v>
      </c>
      <c r="U40" s="66"/>
      <c r="V40" s="59">
        <v>0</v>
      </c>
      <c r="W40" s="46">
        <v>0</v>
      </c>
      <c r="X40" s="43">
        <v>0</v>
      </c>
      <c r="Y40" s="40">
        <v>0</v>
      </c>
      <c r="Z40" s="40">
        <v>0.11381743290631058</v>
      </c>
      <c r="AA40" s="40">
        <v>1.2738447090874281</v>
      </c>
      <c r="AB40" s="66"/>
      <c r="AC40" s="58">
        <v>1.6430076944564362</v>
      </c>
      <c r="AD40" s="59">
        <v>0</v>
      </c>
      <c r="AE40" s="58">
        <v>0</v>
      </c>
      <c r="AF40" s="43">
        <v>0</v>
      </c>
      <c r="AG40" s="59">
        <v>3235000</v>
      </c>
      <c r="AH40" s="59">
        <v>972000</v>
      </c>
    </row>
    <row r="41" spans="1:34" s="65" customFormat="1" ht="15" customHeight="1" outlineLevel="1" x14ac:dyDescent="0.2">
      <c r="A41" s="63" t="s">
        <v>273</v>
      </c>
      <c r="B41" s="43" t="s">
        <v>272</v>
      </c>
      <c r="C41" s="64"/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2650143.4184675822</v>
      </c>
      <c r="L41" s="43">
        <v>0</v>
      </c>
      <c r="M41" s="43">
        <v>2650143.4184675822</v>
      </c>
      <c r="N41" s="43"/>
      <c r="O41" s="66"/>
      <c r="P41" s="59">
        <v>-2614.2741288010566</v>
      </c>
      <c r="Q41" s="58">
        <v>6.7125091832163966</v>
      </c>
      <c r="R41" s="59"/>
      <c r="S41" s="58">
        <v>29833.43391086625</v>
      </c>
      <c r="T41" s="59">
        <v>20913.160315574736</v>
      </c>
      <c r="U41" s="66"/>
      <c r="V41" s="59">
        <v>0</v>
      </c>
      <c r="W41" s="46">
        <v>6.7125091832163966</v>
      </c>
      <c r="X41" s="43">
        <v>-2614.2741288010566</v>
      </c>
      <c r="Y41" s="40">
        <v>0</v>
      </c>
      <c r="Z41" s="40">
        <v>0.21462902094148378</v>
      </c>
      <c r="AA41" s="40">
        <v>1.0610053743021446</v>
      </c>
      <c r="AB41" s="66"/>
      <c r="AC41" s="58">
        <v>1.7501204955599168</v>
      </c>
      <c r="AD41" s="59">
        <v>0</v>
      </c>
      <c r="AE41" s="58">
        <v>0</v>
      </c>
      <c r="AF41" s="43">
        <v>0</v>
      </c>
      <c r="AG41" s="59">
        <v>10879000</v>
      </c>
      <c r="AH41" s="59">
        <v>3566000</v>
      </c>
    </row>
    <row r="42" spans="1:34" ht="15" customHeight="1" x14ac:dyDescent="0.2">
      <c r="A42" s="17">
        <v>8</v>
      </c>
      <c r="B42" s="18" t="s">
        <v>270</v>
      </c>
      <c r="C42" s="19"/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20">
        <v>500000</v>
      </c>
      <c r="K42" s="39">
        <v>0</v>
      </c>
      <c r="L42" s="39">
        <v>0</v>
      </c>
      <c r="M42" s="20">
        <v>500000</v>
      </c>
      <c r="N42" s="20"/>
      <c r="O42" s="33"/>
      <c r="P42" s="42">
        <v>0</v>
      </c>
      <c r="Q42" s="45">
        <v>0</v>
      </c>
      <c r="R42" s="42">
        <v>0</v>
      </c>
      <c r="S42" s="42">
        <v>0</v>
      </c>
      <c r="T42" s="42">
        <v>0</v>
      </c>
      <c r="U42" s="33"/>
      <c r="V42" s="42">
        <v>0</v>
      </c>
      <c r="W42" s="45">
        <v>0</v>
      </c>
      <c r="X42" s="42">
        <v>0</v>
      </c>
      <c r="Y42" s="45">
        <v>0</v>
      </c>
      <c r="Z42" s="45">
        <v>0</v>
      </c>
      <c r="AA42" s="45">
        <v>0</v>
      </c>
      <c r="AB42" s="33"/>
      <c r="AC42" s="39">
        <v>0</v>
      </c>
      <c r="AD42" s="42">
        <v>0</v>
      </c>
      <c r="AE42" s="42">
        <v>0</v>
      </c>
      <c r="AF42" s="39">
        <v>0</v>
      </c>
      <c r="AG42" s="39">
        <v>0</v>
      </c>
      <c r="AH42" s="39">
        <v>0</v>
      </c>
    </row>
    <row r="43" spans="1:34" x14ac:dyDescent="0.2">
      <c r="A43" s="17">
        <v>9</v>
      </c>
      <c r="B43" s="18" t="s">
        <v>68</v>
      </c>
      <c r="C43" s="19"/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20">
        <v>32500</v>
      </c>
      <c r="K43" s="39">
        <v>0</v>
      </c>
      <c r="L43" s="39">
        <v>0</v>
      </c>
      <c r="M43" s="20">
        <v>32500</v>
      </c>
      <c r="N43" s="20"/>
      <c r="O43" s="92"/>
      <c r="P43" s="42">
        <v>0</v>
      </c>
      <c r="Q43" s="45">
        <v>0</v>
      </c>
      <c r="R43" s="42">
        <v>0</v>
      </c>
      <c r="S43" s="42">
        <v>0</v>
      </c>
      <c r="T43" s="42">
        <v>0</v>
      </c>
      <c r="U43" s="92"/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92"/>
      <c r="AC43" s="39">
        <v>0</v>
      </c>
      <c r="AD43" s="42">
        <v>0</v>
      </c>
      <c r="AE43" s="42">
        <v>0</v>
      </c>
      <c r="AF43" s="39">
        <v>0</v>
      </c>
      <c r="AG43" s="39">
        <v>0</v>
      </c>
      <c r="AH43" s="39">
        <v>0</v>
      </c>
    </row>
    <row r="44" spans="1:34" ht="17.25" x14ac:dyDescent="0.35">
      <c r="A44" s="17">
        <v>10</v>
      </c>
      <c r="B44" s="18" t="s">
        <v>101</v>
      </c>
      <c r="C44" s="19"/>
      <c r="D44" s="41" t="s">
        <v>102</v>
      </c>
      <c r="E44" s="41" t="s">
        <v>102</v>
      </c>
      <c r="F44" s="41" t="s">
        <v>102</v>
      </c>
      <c r="G44" s="41" t="s">
        <v>102</v>
      </c>
      <c r="H44" s="41" t="s">
        <v>102</v>
      </c>
      <c r="I44" s="41" t="s">
        <v>102</v>
      </c>
      <c r="J44" s="41" t="s">
        <v>102</v>
      </c>
      <c r="K44" s="41">
        <v>0</v>
      </c>
      <c r="L44" s="41" t="s">
        <v>102</v>
      </c>
      <c r="M44" s="41" t="s">
        <v>102</v>
      </c>
      <c r="N44" s="33"/>
      <c r="O44" s="44"/>
      <c r="P44" s="44" t="s">
        <v>102</v>
      </c>
      <c r="Q44" s="47" t="s">
        <v>102</v>
      </c>
      <c r="R44" s="47" t="s">
        <v>102</v>
      </c>
      <c r="S44" s="47" t="s">
        <v>102</v>
      </c>
      <c r="T44" s="47" t="s">
        <v>102</v>
      </c>
      <c r="U44" s="1"/>
      <c r="V44" s="47" t="s">
        <v>102</v>
      </c>
      <c r="W44" s="47" t="s">
        <v>102</v>
      </c>
      <c r="X44" s="47" t="s">
        <v>102</v>
      </c>
      <c r="Y44" s="47" t="s">
        <v>102</v>
      </c>
      <c r="Z44" s="47" t="s">
        <v>102</v>
      </c>
      <c r="AA44" s="47" t="s">
        <v>102</v>
      </c>
      <c r="AB44" s="33"/>
      <c r="AC44" s="47" t="s">
        <v>102</v>
      </c>
      <c r="AD44" s="47" t="s">
        <v>102</v>
      </c>
      <c r="AE44" s="47" t="s">
        <v>102</v>
      </c>
      <c r="AF44" s="47" t="s">
        <v>102</v>
      </c>
      <c r="AG44" s="47" t="s">
        <v>102</v>
      </c>
      <c r="AH44" s="47" t="s">
        <v>102</v>
      </c>
    </row>
    <row r="45" spans="1:34" x14ac:dyDescent="0.2">
      <c r="A45" s="17">
        <v>11</v>
      </c>
      <c r="B45" s="21" t="s">
        <v>69</v>
      </c>
      <c r="C45" s="19"/>
      <c r="D45" s="22">
        <v>46107915.362431735</v>
      </c>
      <c r="E45" s="22">
        <v>1012925.6793117647</v>
      </c>
      <c r="F45" s="22">
        <v>8469500</v>
      </c>
      <c r="G45" s="22">
        <v>665000</v>
      </c>
      <c r="H45" s="68">
        <v>0</v>
      </c>
      <c r="I45" s="68">
        <v>0</v>
      </c>
      <c r="J45" s="22">
        <v>532500</v>
      </c>
      <c r="K45" s="22">
        <v>10571883.418467581</v>
      </c>
      <c r="L45" s="22" t="s">
        <v>102</v>
      </c>
      <c r="M45" s="22">
        <v>67359724.460211083</v>
      </c>
      <c r="N45" s="22"/>
      <c r="O45" s="34"/>
      <c r="P45" s="42">
        <v>142505.58117398497</v>
      </c>
      <c r="Q45" s="45">
        <v>43.801521970113313</v>
      </c>
      <c r="R45" s="42">
        <v>30463.943096631632</v>
      </c>
      <c r="S45" s="42">
        <v>576974.3685277144</v>
      </c>
      <c r="T45" s="42">
        <v>1093687.5381012019</v>
      </c>
      <c r="U45" s="34"/>
      <c r="V45" s="42">
        <v>3.4947334506715985E-2</v>
      </c>
      <c r="W45" s="61">
        <v>43.801521970113313</v>
      </c>
      <c r="X45" s="42">
        <v>142505.58117398497</v>
      </c>
      <c r="Y45" s="61">
        <v>29.720920094274764</v>
      </c>
      <c r="Z45" s="61">
        <v>4.1508947376094572</v>
      </c>
      <c r="AA45" s="61">
        <v>121.35424450404378</v>
      </c>
      <c r="AB45" s="34"/>
      <c r="AC45" s="39">
        <v>2.0022644471996971</v>
      </c>
      <c r="AD45" s="53">
        <v>0</v>
      </c>
      <c r="AE45" s="53">
        <v>31.757714967065276</v>
      </c>
      <c r="AF45" s="61">
        <v>0</v>
      </c>
      <c r="AG45" s="71">
        <v>275479000</v>
      </c>
      <c r="AH45" s="71">
        <v>70224000</v>
      </c>
    </row>
    <row r="46" spans="1:34" s="6" customFormat="1" ht="7.5" customHeight="1" x14ac:dyDescent="0.2">
      <c r="A46" s="15"/>
      <c r="B46" s="80"/>
      <c r="D46" s="24"/>
      <c r="E46" s="24"/>
      <c r="G46" s="24"/>
      <c r="H46" s="24"/>
      <c r="I46" s="24"/>
      <c r="J46" s="24"/>
      <c r="K46" s="24"/>
      <c r="L46" s="24"/>
      <c r="M46" s="24"/>
      <c r="N46" s="35"/>
      <c r="O46" s="35"/>
      <c r="P46" s="54"/>
      <c r="Q46" s="54"/>
      <c r="R46" s="54"/>
      <c r="S46" s="54"/>
      <c r="T46" s="54"/>
      <c r="U46" s="35"/>
      <c r="V46" s="55"/>
      <c r="W46" s="55"/>
      <c r="X46" s="55"/>
      <c r="Y46" s="55"/>
      <c r="Z46" s="55"/>
      <c r="AA46" s="55"/>
      <c r="AB46" s="35"/>
      <c r="AC46" s="55"/>
      <c r="AD46" s="55"/>
      <c r="AE46" s="55"/>
      <c r="AF46" s="55"/>
      <c r="AG46" s="55"/>
      <c r="AH46" s="55"/>
    </row>
    <row r="47" spans="1:34" x14ac:dyDescent="0.2">
      <c r="A47" s="17">
        <v>12</v>
      </c>
      <c r="B47" s="25" t="s">
        <v>70</v>
      </c>
      <c r="C47" s="19"/>
      <c r="D47" s="26">
        <v>230539.57681215869</v>
      </c>
      <c r="E47" s="26">
        <v>5064.6283965588236</v>
      </c>
      <c r="F47" s="26">
        <v>50000</v>
      </c>
      <c r="G47" s="26">
        <v>4000.0000000000005</v>
      </c>
      <c r="H47" s="39">
        <v>0</v>
      </c>
      <c r="I47" s="39">
        <v>0</v>
      </c>
      <c r="J47" s="39">
        <v>0</v>
      </c>
      <c r="K47" s="39">
        <v>52859.417092337906</v>
      </c>
      <c r="L47" s="22" t="s">
        <v>102</v>
      </c>
      <c r="M47" s="26">
        <v>342463.62230105541</v>
      </c>
      <c r="N47" s="57"/>
      <c r="O47" s="57"/>
      <c r="P47" s="120"/>
      <c r="Q47" s="121"/>
      <c r="R47" s="121"/>
      <c r="S47" s="121"/>
      <c r="T47" s="122"/>
      <c r="U47" s="57"/>
      <c r="V47" s="120"/>
      <c r="W47" s="121"/>
      <c r="X47" s="121"/>
      <c r="Y47" s="121"/>
      <c r="Z47" s="121"/>
      <c r="AA47" s="122"/>
      <c r="AB47" s="57"/>
      <c r="AC47" s="120"/>
      <c r="AD47" s="121"/>
      <c r="AE47" s="121"/>
      <c r="AF47" s="121"/>
      <c r="AG47" s="121"/>
      <c r="AH47" s="122"/>
    </row>
    <row r="48" spans="1:34" x14ac:dyDescent="0.2">
      <c r="A48" s="17">
        <v>13</v>
      </c>
      <c r="B48" s="25" t="s">
        <v>71</v>
      </c>
      <c r="C48" s="19"/>
      <c r="D48" s="26">
        <v>230539.57681215869</v>
      </c>
      <c r="E48" s="26">
        <v>5064.6283965588236</v>
      </c>
      <c r="F48" s="26">
        <v>50000</v>
      </c>
      <c r="G48" s="26">
        <v>4000.0000000000005</v>
      </c>
      <c r="H48" s="39">
        <v>0</v>
      </c>
      <c r="I48" s="39">
        <v>0</v>
      </c>
      <c r="J48" s="39">
        <v>0</v>
      </c>
      <c r="K48" s="39">
        <v>52859.417092337906</v>
      </c>
      <c r="L48" s="22" t="s">
        <v>102</v>
      </c>
      <c r="M48" s="26">
        <v>342463.62230105541</v>
      </c>
      <c r="N48" s="57"/>
      <c r="O48" s="57"/>
      <c r="P48" s="123"/>
      <c r="Q48" s="124"/>
      <c r="R48" s="124"/>
      <c r="S48" s="124"/>
      <c r="T48" s="125"/>
      <c r="U48" s="57"/>
      <c r="V48" s="123"/>
      <c r="W48" s="124"/>
      <c r="X48" s="124"/>
      <c r="Y48" s="124"/>
      <c r="Z48" s="124"/>
      <c r="AA48" s="125"/>
      <c r="AB48" s="57"/>
      <c r="AC48" s="123"/>
      <c r="AD48" s="124"/>
      <c r="AE48" s="124"/>
      <c r="AF48" s="124"/>
      <c r="AG48" s="124"/>
      <c r="AH48" s="125"/>
    </row>
    <row r="49" spans="1:34" x14ac:dyDescent="0.2">
      <c r="A49" s="17">
        <v>14</v>
      </c>
      <c r="B49" s="25" t="s">
        <v>72</v>
      </c>
      <c r="C49" s="19"/>
      <c r="D49" s="26">
        <v>3227554.0753702219</v>
      </c>
      <c r="E49" s="26">
        <v>70904.797551823533</v>
      </c>
      <c r="F49" s="26">
        <v>799000</v>
      </c>
      <c r="G49" s="26">
        <v>51000</v>
      </c>
      <c r="H49" s="39">
        <v>0</v>
      </c>
      <c r="I49" s="39">
        <v>0</v>
      </c>
      <c r="J49" s="39">
        <v>0</v>
      </c>
      <c r="K49" s="39">
        <v>740031.83929273079</v>
      </c>
      <c r="L49" s="22" t="s">
        <v>102</v>
      </c>
      <c r="M49" s="26">
        <v>4888490.7122147763</v>
      </c>
      <c r="N49" s="57"/>
      <c r="O49" s="57"/>
      <c r="P49" s="123"/>
      <c r="Q49" s="124"/>
      <c r="R49" s="124"/>
      <c r="S49" s="124"/>
      <c r="T49" s="125"/>
      <c r="U49" s="57"/>
      <c r="V49" s="123"/>
      <c r="W49" s="124"/>
      <c r="X49" s="124"/>
      <c r="Y49" s="124"/>
      <c r="Z49" s="124"/>
      <c r="AA49" s="125"/>
      <c r="AB49" s="57"/>
      <c r="AC49" s="123"/>
      <c r="AD49" s="124"/>
      <c r="AE49" s="124"/>
      <c r="AF49" s="124"/>
      <c r="AG49" s="124"/>
      <c r="AH49" s="125"/>
    </row>
    <row r="50" spans="1:34" x14ac:dyDescent="0.2">
      <c r="A50" s="17">
        <v>15</v>
      </c>
      <c r="B50" s="25" t="s">
        <v>73</v>
      </c>
      <c r="C50" s="19"/>
      <c r="D50" s="26">
        <v>1152697.8840607933</v>
      </c>
      <c r="E50" s="26">
        <v>25323.141982794117</v>
      </c>
      <c r="F50" s="26">
        <v>248000</v>
      </c>
      <c r="G50" s="26">
        <v>19000</v>
      </c>
      <c r="H50" s="39">
        <v>0</v>
      </c>
      <c r="I50" s="39">
        <v>0</v>
      </c>
      <c r="J50" s="39">
        <v>0</v>
      </c>
      <c r="K50" s="39">
        <v>264297.08546168957</v>
      </c>
      <c r="L50" s="22" t="s">
        <v>102</v>
      </c>
      <c r="M50" s="26">
        <v>1709318.111505277</v>
      </c>
      <c r="N50" s="57"/>
      <c r="O50" s="57"/>
      <c r="P50" s="123"/>
      <c r="Q50" s="124"/>
      <c r="R50" s="124"/>
      <c r="S50" s="124"/>
      <c r="T50" s="125"/>
      <c r="U50" s="57"/>
      <c r="V50" s="123"/>
      <c r="W50" s="124"/>
      <c r="X50" s="124"/>
      <c r="Y50" s="124"/>
      <c r="Z50" s="124"/>
      <c r="AA50" s="125"/>
      <c r="AB50" s="57"/>
      <c r="AC50" s="123"/>
      <c r="AD50" s="124"/>
      <c r="AE50" s="124"/>
      <c r="AF50" s="124"/>
      <c r="AG50" s="124"/>
      <c r="AH50" s="125"/>
    </row>
    <row r="51" spans="1:34" x14ac:dyDescent="0.2">
      <c r="A51" s="17">
        <v>16</v>
      </c>
      <c r="B51" s="27" t="s">
        <v>74</v>
      </c>
      <c r="C51" s="19"/>
      <c r="D51" s="26">
        <v>461079.15362431738</v>
      </c>
      <c r="E51" s="26">
        <v>10129.256793117647</v>
      </c>
      <c r="F51" s="26">
        <v>284000</v>
      </c>
      <c r="G51" s="26">
        <v>7000</v>
      </c>
      <c r="H51" s="39">
        <v>0</v>
      </c>
      <c r="I51" s="39">
        <v>0</v>
      </c>
      <c r="J51" s="26">
        <v>17500</v>
      </c>
      <c r="K51" s="39">
        <v>105718.83418467581</v>
      </c>
      <c r="L51" s="22" t="s">
        <v>102</v>
      </c>
      <c r="M51" s="26">
        <v>885427.24460211082</v>
      </c>
      <c r="N51" s="57"/>
      <c r="O51" s="57"/>
      <c r="P51" s="126"/>
      <c r="Q51" s="127"/>
      <c r="R51" s="127"/>
      <c r="S51" s="127"/>
      <c r="T51" s="128"/>
      <c r="U51" s="57"/>
      <c r="V51" s="126"/>
      <c r="W51" s="127"/>
      <c r="X51" s="127"/>
      <c r="Y51" s="127"/>
      <c r="Z51" s="127"/>
      <c r="AA51" s="128"/>
      <c r="AB51" s="57"/>
      <c r="AC51" s="126"/>
      <c r="AD51" s="127"/>
      <c r="AE51" s="127"/>
      <c r="AF51" s="127"/>
      <c r="AG51" s="127"/>
      <c r="AH51" s="128"/>
    </row>
    <row r="52" spans="1:34" s="6" customFormat="1" ht="7.5" customHeight="1" x14ac:dyDescent="0.2">
      <c r="A52" s="15"/>
      <c r="B52" s="80"/>
      <c r="D52" s="24"/>
      <c r="E52" s="81"/>
      <c r="F52" s="81"/>
      <c r="G52" s="24"/>
      <c r="H52" s="24"/>
      <c r="I52" s="24"/>
      <c r="J52" s="24"/>
      <c r="K52" s="24"/>
      <c r="L52" s="24"/>
      <c r="M52" s="24"/>
      <c r="N52" s="35"/>
      <c r="O52" s="35"/>
      <c r="P52" s="56"/>
      <c r="Q52" s="56"/>
      <c r="R52" s="56"/>
      <c r="S52" s="56"/>
      <c r="T52" s="56"/>
      <c r="U52" s="35"/>
      <c r="V52" s="56"/>
      <c r="W52" s="56"/>
      <c r="X52" s="56"/>
      <c r="Y52" s="56"/>
      <c r="Z52" s="56"/>
      <c r="AA52" s="56"/>
      <c r="AB52" s="35"/>
      <c r="AC52" s="56"/>
      <c r="AD52" s="56"/>
      <c r="AE52" s="56"/>
      <c r="AF52" s="56"/>
      <c r="AG52" s="56"/>
      <c r="AH52" s="56"/>
    </row>
    <row r="53" spans="1:34" ht="15.75" x14ac:dyDescent="0.25">
      <c r="A53" s="17">
        <v>17</v>
      </c>
      <c r="B53" s="23" t="s">
        <v>75</v>
      </c>
      <c r="C53" s="19"/>
      <c r="D53" s="28">
        <v>51410325.629111379</v>
      </c>
      <c r="E53" s="28">
        <v>1129412.1324326175</v>
      </c>
      <c r="F53" s="28">
        <v>9900500</v>
      </c>
      <c r="G53" s="28">
        <v>750000</v>
      </c>
      <c r="H53" s="28">
        <v>0</v>
      </c>
      <c r="I53" s="28">
        <v>0</v>
      </c>
      <c r="J53" s="28">
        <v>550000</v>
      </c>
      <c r="K53" s="28">
        <v>11787650.011591354</v>
      </c>
      <c r="L53" s="28" t="s">
        <v>102</v>
      </c>
      <c r="M53" s="28">
        <v>75527887.773135349</v>
      </c>
      <c r="N53" s="75"/>
      <c r="O53" s="36"/>
      <c r="P53" s="49">
        <v>142505.58117398497</v>
      </c>
      <c r="Q53" s="51">
        <v>43.801521970113313</v>
      </c>
      <c r="R53" s="49">
        <v>30463.943096631632</v>
      </c>
      <c r="S53" s="49">
        <v>576974.3685277144</v>
      </c>
      <c r="T53" s="49">
        <v>1093687.5381012019</v>
      </c>
      <c r="U53" s="36"/>
      <c r="V53" s="50">
        <v>3.4947334506715985E-2</v>
      </c>
      <c r="W53" s="51">
        <v>43.801521970113313</v>
      </c>
      <c r="X53" s="49">
        <v>142505.58117398497</v>
      </c>
      <c r="Y53" s="51">
        <v>29.720920094274764</v>
      </c>
      <c r="Z53" s="51">
        <v>4.1508947376094572</v>
      </c>
      <c r="AA53" s="51">
        <v>121.35424450404378</v>
      </c>
      <c r="AB53" s="36"/>
      <c r="AC53" s="51">
        <v>2.0022644471996971</v>
      </c>
      <c r="AD53" s="69">
        <v>0</v>
      </c>
      <c r="AE53" s="69">
        <v>31.757714967065276</v>
      </c>
      <c r="AF53" s="51">
        <v>0</v>
      </c>
      <c r="AG53" s="70">
        <v>275479000</v>
      </c>
      <c r="AH53" s="70">
        <v>70224000</v>
      </c>
    </row>
    <row r="54" spans="1:34" x14ac:dyDescent="0.2">
      <c r="J54" s="29"/>
      <c r="K54" s="29"/>
      <c r="L54" s="29"/>
      <c r="M54" s="30"/>
    </row>
    <row r="55" spans="1:34" x14ac:dyDescent="0.2">
      <c r="M55" s="4"/>
    </row>
    <row r="56" spans="1:34" x14ac:dyDescent="0.2">
      <c r="M56" s="4"/>
    </row>
    <row r="57" spans="1:34" x14ac:dyDescent="0.2">
      <c r="M57" s="4"/>
    </row>
  </sheetData>
  <mergeCells count="5">
    <mergeCell ref="D8:M8"/>
    <mergeCell ref="P8:AH8"/>
    <mergeCell ref="P47:T51"/>
    <mergeCell ref="V47:AA51"/>
    <mergeCell ref="AC47:AH51"/>
  </mergeCells>
  <pageMargins left="0.7" right="0.7" top="0.75" bottom="0.75" header="0.3" footer="0.3"/>
  <pageSetup paperSize="5" scale="59" fitToWidth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946F-7670-4540-B1F3-AD32E530EA10}">
  <dimension ref="A1:F39"/>
  <sheetViews>
    <sheetView workbookViewId="0">
      <selection activeCell="B4" sqref="B4"/>
    </sheetView>
  </sheetViews>
  <sheetFormatPr defaultRowHeight="15" x14ac:dyDescent="0.25"/>
  <cols>
    <col min="1" max="1" width="40.42578125" style="100" bestFit="1" customWidth="1"/>
    <col min="2" max="2" width="52.28515625" style="100" bestFit="1" customWidth="1"/>
  </cols>
  <sheetData>
    <row r="1" spans="1:6" x14ac:dyDescent="0.25">
      <c r="A1" s="100" t="s">
        <v>275</v>
      </c>
      <c r="B1" s="100" t="s">
        <v>312</v>
      </c>
    </row>
    <row r="2" spans="1:6" x14ac:dyDescent="0.25">
      <c r="A2" s="100" t="s">
        <v>276</v>
      </c>
    </row>
    <row r="3" spans="1:6" ht="15.75" x14ac:dyDescent="0.25">
      <c r="A3" s="100" t="s">
        <v>277</v>
      </c>
      <c r="B3" s="43" t="s">
        <v>66</v>
      </c>
    </row>
    <row r="4" spans="1:6" ht="15.75" x14ac:dyDescent="0.25">
      <c r="A4" s="100" t="s">
        <v>278</v>
      </c>
      <c r="B4" s="43" t="s">
        <v>85</v>
      </c>
    </row>
    <row r="5" spans="1:6" ht="15.75" x14ac:dyDescent="0.25">
      <c r="A5" s="100" t="s">
        <v>279</v>
      </c>
      <c r="B5" s="43" t="s">
        <v>86</v>
      </c>
    </row>
    <row r="6" spans="1:6" ht="15.75" x14ac:dyDescent="0.25">
      <c r="A6" s="100" t="s">
        <v>280</v>
      </c>
      <c r="B6" s="43" t="s">
        <v>80</v>
      </c>
    </row>
    <row r="7" spans="1:6" ht="15.75" x14ac:dyDescent="0.25">
      <c r="A7" s="100" t="s">
        <v>281</v>
      </c>
      <c r="B7" s="43" t="s">
        <v>66</v>
      </c>
    </row>
    <row r="8" spans="1:6" ht="15.75" x14ac:dyDescent="0.25">
      <c r="A8" s="100" t="s">
        <v>282</v>
      </c>
      <c r="B8" s="43" t="s">
        <v>40</v>
      </c>
    </row>
    <row r="9" spans="1:6" ht="15.75" x14ac:dyDescent="0.25">
      <c r="A9" s="100" t="s">
        <v>283</v>
      </c>
      <c r="B9" s="43" t="s">
        <v>42</v>
      </c>
      <c r="F9" t="s">
        <v>261</v>
      </c>
    </row>
    <row r="10" spans="1:6" ht="15.75" x14ac:dyDescent="0.25">
      <c r="A10" s="100" t="s">
        <v>284</v>
      </c>
      <c r="B10" s="43" t="s">
        <v>40</v>
      </c>
    </row>
    <row r="11" spans="1:6" ht="15.75" x14ac:dyDescent="0.25">
      <c r="A11" s="100" t="s">
        <v>285</v>
      </c>
      <c r="B11" s="43" t="s">
        <v>40</v>
      </c>
    </row>
    <row r="12" spans="1:6" ht="15.75" x14ac:dyDescent="0.25">
      <c r="A12" s="100" t="s">
        <v>286</v>
      </c>
      <c r="B12" s="43" t="s">
        <v>40</v>
      </c>
    </row>
    <row r="13" spans="1:6" ht="15.75" x14ac:dyDescent="0.25">
      <c r="A13" s="100" t="s">
        <v>287</v>
      </c>
      <c r="B13" s="43" t="s">
        <v>42</v>
      </c>
    </row>
    <row r="14" spans="1:6" ht="15.75" x14ac:dyDescent="0.25">
      <c r="A14" s="100" t="s">
        <v>288</v>
      </c>
      <c r="B14" s="43" t="s">
        <v>42</v>
      </c>
    </row>
    <row r="15" spans="1:6" ht="15.75" x14ac:dyDescent="0.25">
      <c r="A15" s="100" t="s">
        <v>289</v>
      </c>
      <c r="B15" s="43" t="s">
        <v>44</v>
      </c>
    </row>
    <row r="16" spans="1:6" ht="15.75" x14ac:dyDescent="0.25">
      <c r="A16" s="100" t="s">
        <v>290</v>
      </c>
      <c r="B16" s="43" t="s">
        <v>44</v>
      </c>
    </row>
    <row r="17" spans="1:2" ht="15.75" x14ac:dyDescent="0.25">
      <c r="A17" s="100" t="s">
        <v>291</v>
      </c>
      <c r="B17" s="43" t="s">
        <v>44</v>
      </c>
    </row>
    <row r="18" spans="1:2" ht="15.75" x14ac:dyDescent="0.25">
      <c r="A18" s="100" t="s">
        <v>292</v>
      </c>
      <c r="B18" s="43" t="s">
        <v>44</v>
      </c>
    </row>
    <row r="19" spans="1:2" ht="15.75" x14ac:dyDescent="0.25">
      <c r="A19" s="100" t="s">
        <v>293</v>
      </c>
      <c r="B19" s="43" t="s">
        <v>50</v>
      </c>
    </row>
    <row r="20" spans="1:2" ht="15.75" x14ac:dyDescent="0.25">
      <c r="A20" s="100" t="s">
        <v>294</v>
      </c>
      <c r="B20" s="43" t="s">
        <v>50</v>
      </c>
    </row>
    <row r="21" spans="1:2" ht="15.75" x14ac:dyDescent="0.25">
      <c r="A21" s="100" t="s">
        <v>295</v>
      </c>
      <c r="B21" s="43" t="s">
        <v>52</v>
      </c>
    </row>
    <row r="22" spans="1:2" ht="15.75" x14ac:dyDescent="0.25">
      <c r="A22" s="100" t="s">
        <v>296</v>
      </c>
      <c r="B22" s="43" t="s">
        <v>54</v>
      </c>
    </row>
    <row r="23" spans="1:2" ht="15.75" x14ac:dyDescent="0.25">
      <c r="A23" s="100" t="s">
        <v>297</v>
      </c>
      <c r="B23" s="43" t="s">
        <v>59</v>
      </c>
    </row>
    <row r="24" spans="1:2" ht="15.75" x14ac:dyDescent="0.25">
      <c r="A24" s="100" t="s">
        <v>298</v>
      </c>
      <c r="B24" s="43" t="s">
        <v>61</v>
      </c>
    </row>
    <row r="25" spans="1:2" ht="15.75" x14ac:dyDescent="0.25">
      <c r="A25" s="100" t="s">
        <v>299</v>
      </c>
      <c r="B25" s="43" t="s">
        <v>63</v>
      </c>
    </row>
    <row r="26" spans="1:2" s="100" customFormat="1" ht="15.75" x14ac:dyDescent="0.25">
      <c r="A26" s="100" t="s">
        <v>271</v>
      </c>
      <c r="B26" s="43" t="s">
        <v>271</v>
      </c>
    </row>
    <row r="27" spans="1:2" ht="15.75" x14ac:dyDescent="0.25">
      <c r="A27" s="100" t="s">
        <v>300</v>
      </c>
      <c r="B27" s="43" t="s">
        <v>66</v>
      </c>
    </row>
    <row r="28" spans="1:2" ht="15.75" x14ac:dyDescent="0.25">
      <c r="A28" s="100" t="s">
        <v>301</v>
      </c>
      <c r="B28" s="43" t="s">
        <v>85</v>
      </c>
    </row>
    <row r="29" spans="1:2" ht="15.75" x14ac:dyDescent="0.25">
      <c r="A29" s="100" t="s">
        <v>302</v>
      </c>
      <c r="B29" s="43" t="s">
        <v>86</v>
      </c>
    </row>
    <row r="30" spans="1:2" ht="15.75" x14ac:dyDescent="0.25">
      <c r="A30" s="100" t="s">
        <v>303</v>
      </c>
      <c r="B30" s="43" t="s">
        <v>66</v>
      </c>
    </row>
    <row r="31" spans="1:2" s="100" customFormat="1" ht="15.75" x14ac:dyDescent="0.25">
      <c r="A31" s="100" t="s">
        <v>272</v>
      </c>
      <c r="B31" s="43" t="s">
        <v>272</v>
      </c>
    </row>
    <row r="32" spans="1:2" ht="15.75" x14ac:dyDescent="0.25">
      <c r="A32" s="100" t="s">
        <v>304</v>
      </c>
      <c r="B32" s="43" t="s">
        <v>80</v>
      </c>
    </row>
    <row r="33" spans="1:2" ht="15.75" x14ac:dyDescent="0.25">
      <c r="A33" s="100" t="s">
        <v>305</v>
      </c>
      <c r="B33" s="43" t="s">
        <v>80</v>
      </c>
    </row>
    <row r="34" spans="1:2" ht="15.75" x14ac:dyDescent="0.25">
      <c r="A34" s="100" t="s">
        <v>306</v>
      </c>
      <c r="B34" s="43" t="s">
        <v>80</v>
      </c>
    </row>
    <row r="35" spans="1:2" ht="15.75" x14ac:dyDescent="0.25">
      <c r="A35" s="100" t="s">
        <v>307</v>
      </c>
      <c r="B35" s="43" t="s">
        <v>81</v>
      </c>
    </row>
    <row r="36" spans="1:2" ht="15.75" x14ac:dyDescent="0.25">
      <c r="A36" s="100" t="s">
        <v>308</v>
      </c>
      <c r="B36" s="43" t="s">
        <v>82</v>
      </c>
    </row>
    <row r="37" spans="1:2" ht="15.75" x14ac:dyDescent="0.25">
      <c r="A37" s="100" t="s">
        <v>309</v>
      </c>
      <c r="B37" s="43" t="s">
        <v>80</v>
      </c>
    </row>
    <row r="38" spans="1:2" ht="15.75" x14ac:dyDescent="0.25">
      <c r="A38" s="100" t="s">
        <v>310</v>
      </c>
      <c r="B38" s="43" t="s">
        <v>81</v>
      </c>
    </row>
    <row r="39" spans="1:2" ht="15.75" x14ac:dyDescent="0.25">
      <c r="A39" s="100" t="s">
        <v>311</v>
      </c>
      <c r="B39" s="4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FY2020 FCM Pro-rata</vt:lpstr>
      <vt:lpstr>Performance Metrics FEEDER</vt:lpstr>
      <vt:lpstr>FY2020</vt:lpstr>
      <vt:lpstr>FY2021</vt:lpstr>
      <vt:lpstr>FY2022</vt:lpstr>
      <vt:lpstr>Sheet2</vt:lpstr>
      <vt:lpstr>'FY2020'!Print_Titles</vt:lpstr>
      <vt:lpstr>'FY2021'!Print_Titles</vt:lpstr>
      <vt:lpstr>'FY2022'!Print_Titles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Riordan</dc:creator>
  <cp:lastModifiedBy>Jack Riordan</cp:lastModifiedBy>
  <cp:lastPrinted>2018-10-25T15:00:54Z</cp:lastPrinted>
  <dcterms:created xsi:type="dcterms:W3CDTF">2018-10-10T13:02:09Z</dcterms:created>
  <dcterms:modified xsi:type="dcterms:W3CDTF">2019-10-01T18:53:48Z</dcterms:modified>
</cp:coreProperties>
</file>