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3 - Programs\3-14 Triennial Plan\Triennial Plan 5 - FY23-25\Laura Working TPV\Dan\"/>
    </mc:Choice>
  </mc:AlternateContent>
  <xr:revisionPtr revIDLastSave="0" documentId="8_{556FDE15-2A58-431C-A209-873B51DCA101}" xr6:coauthVersionLast="47" xr6:coauthVersionMax="47" xr10:uidLastSave="{00000000-0000-0000-0000-000000000000}"/>
  <bookViews>
    <workbookView xWindow="28680" yWindow="-2895" windowWidth="21840" windowHeight="13140" activeTab="3" xr2:uid="{B9EFEB2D-FD98-4E0F-A6A7-F8CD2D5E51E3}"/>
  </bookViews>
  <sheets>
    <sheet name="kWh Prices" sheetId="3" r:id="rId1"/>
    <sheet name="Capacity Prices" sheetId="4" r:id="rId2"/>
    <sheet name="Other Fuel &amp; Water Prices" sheetId="5" r:id="rId3"/>
    <sheet name="Cost of Carbon" sheetId="8" r:id="rId4"/>
    <sheet name="AESC 2021 Residential" sheetId="6" r:id="rId5"/>
    <sheet name="AESC 2021 Commercial" sheetId="7" r:id="rId6"/>
  </sheets>
  <externalReferences>
    <externalReference r:id="rId7"/>
  </externalReferences>
  <definedNames>
    <definedName name="DefaultDR">'[1]M&amp;A'!$A$14</definedName>
    <definedName name="RGGI_DR">'[1]M&amp;A'!$A$17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3" i="6" l="1"/>
  <c r="N4" i="6"/>
  <c r="N5" i="6"/>
  <c r="N6" i="6"/>
  <c r="N7" i="6"/>
  <c r="N8" i="6"/>
  <c r="N9" i="6"/>
  <c r="N10" i="6"/>
  <c r="N11" i="6"/>
  <c r="N12" i="6"/>
  <c r="N13" i="6"/>
  <c r="N14" i="6"/>
  <c r="N15" i="6"/>
  <c r="N16" i="6"/>
  <c r="N17" i="6"/>
  <c r="N18" i="6"/>
  <c r="N19" i="6"/>
  <c r="N20" i="6"/>
  <c r="N21" i="6"/>
  <c r="N22" i="6"/>
  <c r="N23" i="6"/>
  <c r="N24" i="6"/>
  <c r="N25" i="6"/>
  <c r="N26" i="6"/>
  <c r="N27" i="6"/>
  <c r="N28" i="6"/>
  <c r="N29" i="6"/>
  <c r="N30" i="6"/>
  <c r="N31" i="6"/>
  <c r="N32" i="6"/>
  <c r="N33" i="6"/>
  <c r="N34" i="6"/>
  <c r="N35" i="6"/>
  <c r="N36" i="6"/>
  <c r="N2" i="6"/>
  <c r="N3" i="7"/>
  <c r="N4" i="7"/>
  <c r="N5" i="7"/>
  <c r="N6" i="7"/>
  <c r="N7" i="7"/>
  <c r="N8" i="7"/>
  <c r="N9" i="7"/>
  <c r="N10" i="7"/>
  <c r="N11" i="7"/>
  <c r="N12" i="7"/>
  <c r="N13" i="7"/>
  <c r="N14" i="7"/>
  <c r="N15" i="7"/>
  <c r="N16" i="7"/>
  <c r="N17" i="7"/>
  <c r="N18" i="7"/>
  <c r="N19" i="7"/>
  <c r="N20" i="7"/>
  <c r="N21" i="7"/>
  <c r="N22" i="7"/>
  <c r="N23" i="7"/>
  <c r="N24" i="7"/>
  <c r="N25" i="7"/>
  <c r="N26" i="7"/>
  <c r="N27" i="7"/>
  <c r="N28" i="7"/>
  <c r="N29" i="7"/>
  <c r="N30" i="7"/>
  <c r="N31" i="7"/>
  <c r="N32" i="7"/>
  <c r="N33" i="7"/>
  <c r="N34" i="7"/>
  <c r="N35" i="7"/>
  <c r="N36" i="7"/>
  <c r="N2" i="7"/>
  <c r="I3" i="7"/>
  <c r="I4" i="7"/>
  <c r="I5" i="7"/>
  <c r="I6" i="7"/>
  <c r="I7" i="7"/>
  <c r="I8" i="7"/>
  <c r="I9" i="7"/>
  <c r="I10" i="7"/>
  <c r="I11" i="7"/>
  <c r="I12" i="7"/>
  <c r="I13" i="7"/>
  <c r="I14" i="7"/>
  <c r="I15" i="7"/>
  <c r="I16" i="7"/>
  <c r="I17" i="7"/>
  <c r="I18" i="7"/>
  <c r="I19" i="7"/>
  <c r="I20" i="7"/>
  <c r="I21" i="7"/>
  <c r="I22" i="7"/>
  <c r="I23" i="7"/>
  <c r="I24" i="7"/>
  <c r="I25" i="7"/>
  <c r="I26" i="7"/>
  <c r="I27" i="7"/>
  <c r="I28" i="7"/>
  <c r="I29" i="7"/>
  <c r="I30" i="7"/>
  <c r="I31" i="7"/>
  <c r="I32" i="7"/>
  <c r="I33" i="7"/>
  <c r="I34" i="7"/>
  <c r="I35" i="7"/>
  <c r="I36" i="7"/>
  <c r="I2" i="7"/>
  <c r="I3" i="6"/>
  <c r="I4" i="6"/>
  <c r="I5" i="6"/>
  <c r="I6" i="6"/>
  <c r="I7" i="6"/>
  <c r="I8" i="6"/>
  <c r="I9" i="6"/>
  <c r="I10" i="6"/>
  <c r="I11" i="6"/>
  <c r="I12" i="6"/>
  <c r="I13" i="6"/>
  <c r="I14" i="6"/>
  <c r="I15" i="6"/>
  <c r="I16" i="6"/>
  <c r="I17" i="6"/>
  <c r="I18" i="6"/>
  <c r="I19" i="6"/>
  <c r="I20" i="6"/>
  <c r="I21" i="6"/>
  <c r="I22" i="6"/>
  <c r="I23" i="6"/>
  <c r="I24" i="6"/>
  <c r="I25" i="6"/>
  <c r="I26" i="6"/>
  <c r="I27" i="6"/>
  <c r="I28" i="6"/>
  <c r="I29" i="6"/>
  <c r="I30" i="6"/>
  <c r="I31" i="6"/>
  <c r="I32" i="6"/>
  <c r="I33" i="6"/>
  <c r="I34" i="6"/>
  <c r="I35" i="6"/>
  <c r="I36" i="6"/>
  <c r="I2" i="6"/>
  <c r="C2" i="6" l="1"/>
  <c r="L3" i="7" l="1"/>
  <c r="L4" i="7"/>
  <c r="L5" i="7"/>
  <c r="L6" i="7"/>
  <c r="L7" i="7"/>
  <c r="L8" i="7"/>
  <c r="L9" i="7"/>
  <c r="L10" i="7"/>
  <c r="L11" i="7"/>
  <c r="L12" i="7"/>
  <c r="L13" i="7"/>
  <c r="L14" i="7"/>
  <c r="L15" i="7"/>
  <c r="L16" i="7"/>
  <c r="L17" i="7"/>
  <c r="L18" i="7"/>
  <c r="L19" i="7"/>
  <c r="L20" i="7"/>
  <c r="L21" i="7"/>
  <c r="L22" i="7"/>
  <c r="L23" i="7"/>
  <c r="L24" i="7"/>
  <c r="L25" i="7"/>
  <c r="L26" i="7"/>
  <c r="L27" i="7"/>
  <c r="L28" i="7"/>
  <c r="L29" i="7"/>
  <c r="L30" i="7"/>
  <c r="L31" i="7"/>
  <c r="L32" i="7"/>
  <c r="L33" i="7"/>
  <c r="L34" i="7"/>
  <c r="L35" i="7"/>
  <c r="L36" i="7"/>
  <c r="L2" i="7"/>
  <c r="K3" i="7"/>
  <c r="K4" i="7"/>
  <c r="K5" i="7"/>
  <c r="K6" i="7"/>
  <c r="K7" i="7"/>
  <c r="K8" i="7"/>
  <c r="K9" i="7"/>
  <c r="K10" i="7"/>
  <c r="K11" i="7"/>
  <c r="K12" i="7"/>
  <c r="K13" i="7"/>
  <c r="K14" i="7"/>
  <c r="K15" i="7"/>
  <c r="K16" i="7"/>
  <c r="K17" i="7"/>
  <c r="K18" i="7"/>
  <c r="K19" i="7"/>
  <c r="K20" i="7"/>
  <c r="K21" i="7"/>
  <c r="K22" i="7"/>
  <c r="K23" i="7"/>
  <c r="K24" i="7"/>
  <c r="K25" i="7"/>
  <c r="K26" i="7"/>
  <c r="K27" i="7"/>
  <c r="K28" i="7"/>
  <c r="K29" i="7"/>
  <c r="K30" i="7"/>
  <c r="K31" i="7"/>
  <c r="K32" i="7"/>
  <c r="K33" i="7"/>
  <c r="K34" i="7"/>
  <c r="K35" i="7"/>
  <c r="K36" i="7"/>
  <c r="K2" i="7"/>
  <c r="J3" i="7"/>
  <c r="J4" i="7"/>
  <c r="J5" i="7"/>
  <c r="J6" i="7"/>
  <c r="J7" i="7"/>
  <c r="J8" i="7"/>
  <c r="J9" i="7"/>
  <c r="J10" i="7"/>
  <c r="J11" i="7"/>
  <c r="J12" i="7"/>
  <c r="J13" i="7"/>
  <c r="J14" i="7"/>
  <c r="J15" i="7"/>
  <c r="J16" i="7"/>
  <c r="J17" i="7"/>
  <c r="J18" i="7"/>
  <c r="J19" i="7"/>
  <c r="J20" i="7"/>
  <c r="J21" i="7"/>
  <c r="J22" i="7"/>
  <c r="J23" i="7"/>
  <c r="J24" i="7"/>
  <c r="J25" i="7"/>
  <c r="J26" i="7"/>
  <c r="J27" i="7"/>
  <c r="J28" i="7"/>
  <c r="J29" i="7"/>
  <c r="J30" i="7"/>
  <c r="J31" i="7"/>
  <c r="J32" i="7"/>
  <c r="J33" i="7"/>
  <c r="J34" i="7"/>
  <c r="J35" i="7"/>
  <c r="J36" i="7"/>
  <c r="J2" i="7"/>
  <c r="H3" i="7"/>
  <c r="H4" i="7"/>
  <c r="H5" i="7"/>
  <c r="H6" i="7"/>
  <c r="H7" i="7"/>
  <c r="H8" i="7"/>
  <c r="H9" i="7"/>
  <c r="H10" i="7"/>
  <c r="H11" i="7"/>
  <c r="H12" i="7"/>
  <c r="H13" i="7"/>
  <c r="H14" i="7"/>
  <c r="H15" i="7"/>
  <c r="H16" i="7"/>
  <c r="H17" i="7"/>
  <c r="H18" i="7"/>
  <c r="H19" i="7"/>
  <c r="H20" i="7"/>
  <c r="H21" i="7"/>
  <c r="H22" i="7"/>
  <c r="H23" i="7"/>
  <c r="H24" i="7"/>
  <c r="H25" i="7"/>
  <c r="H26" i="7"/>
  <c r="H27" i="7"/>
  <c r="H28" i="7"/>
  <c r="H29" i="7"/>
  <c r="H30" i="7"/>
  <c r="H31" i="7"/>
  <c r="H32" i="7"/>
  <c r="H33" i="7"/>
  <c r="H34" i="7"/>
  <c r="H35" i="7"/>
  <c r="H36" i="7"/>
  <c r="H2" i="7"/>
  <c r="C3" i="7"/>
  <c r="D3" i="7"/>
  <c r="E3" i="7"/>
  <c r="F3" i="7"/>
  <c r="C4" i="7"/>
  <c r="D4" i="7"/>
  <c r="E4" i="7"/>
  <c r="F4" i="7"/>
  <c r="C5" i="7"/>
  <c r="D5" i="7"/>
  <c r="E5" i="7"/>
  <c r="F5" i="7"/>
  <c r="C6" i="7"/>
  <c r="D6" i="7"/>
  <c r="E6" i="7"/>
  <c r="F6" i="7"/>
  <c r="C7" i="7"/>
  <c r="D7" i="7"/>
  <c r="E7" i="7"/>
  <c r="F7" i="7"/>
  <c r="C8" i="7"/>
  <c r="D8" i="7"/>
  <c r="E8" i="7"/>
  <c r="F8" i="7"/>
  <c r="C9" i="7"/>
  <c r="D9" i="7"/>
  <c r="E9" i="7"/>
  <c r="F9" i="7"/>
  <c r="C10" i="7"/>
  <c r="D10" i="7"/>
  <c r="E10" i="7"/>
  <c r="F10" i="7"/>
  <c r="C11" i="7"/>
  <c r="D11" i="7"/>
  <c r="E11" i="7"/>
  <c r="F11" i="7"/>
  <c r="C12" i="7"/>
  <c r="D12" i="7"/>
  <c r="E12" i="7"/>
  <c r="F12" i="7"/>
  <c r="C13" i="7"/>
  <c r="D13" i="7"/>
  <c r="E13" i="7"/>
  <c r="F13" i="7"/>
  <c r="C14" i="7"/>
  <c r="D14" i="7"/>
  <c r="E14" i="7"/>
  <c r="F14" i="7"/>
  <c r="C15" i="7"/>
  <c r="D15" i="7"/>
  <c r="E15" i="7"/>
  <c r="F15" i="7"/>
  <c r="C16" i="7"/>
  <c r="D16" i="7"/>
  <c r="E16" i="7"/>
  <c r="F16" i="7"/>
  <c r="C17" i="7"/>
  <c r="D17" i="7"/>
  <c r="E17" i="7"/>
  <c r="F17" i="7"/>
  <c r="C18" i="7"/>
  <c r="D18" i="7"/>
  <c r="E18" i="7"/>
  <c r="F18" i="7"/>
  <c r="C19" i="7"/>
  <c r="D19" i="7"/>
  <c r="E19" i="7"/>
  <c r="F19" i="7"/>
  <c r="C20" i="7"/>
  <c r="D20" i="7"/>
  <c r="E20" i="7"/>
  <c r="F20" i="7"/>
  <c r="C21" i="7"/>
  <c r="D21" i="7"/>
  <c r="E21" i="7"/>
  <c r="F21" i="7"/>
  <c r="C22" i="7"/>
  <c r="D22" i="7"/>
  <c r="E22" i="7"/>
  <c r="F22" i="7"/>
  <c r="C23" i="7"/>
  <c r="D23" i="7"/>
  <c r="E23" i="7"/>
  <c r="F23" i="7"/>
  <c r="C24" i="7"/>
  <c r="D24" i="7"/>
  <c r="E24" i="7"/>
  <c r="F24" i="7"/>
  <c r="C25" i="7"/>
  <c r="D25" i="7"/>
  <c r="E25" i="7"/>
  <c r="F25" i="7"/>
  <c r="C26" i="7"/>
  <c r="D26" i="7"/>
  <c r="E26" i="7"/>
  <c r="F26" i="7"/>
  <c r="C27" i="7"/>
  <c r="D27" i="7"/>
  <c r="E27" i="7"/>
  <c r="F27" i="7"/>
  <c r="C28" i="7"/>
  <c r="D28" i="7"/>
  <c r="E28" i="7"/>
  <c r="F28" i="7"/>
  <c r="C29" i="7"/>
  <c r="D29" i="7"/>
  <c r="E29" i="7"/>
  <c r="F29" i="7"/>
  <c r="C30" i="7"/>
  <c r="D30" i="7"/>
  <c r="E30" i="7"/>
  <c r="F30" i="7"/>
  <c r="C31" i="7"/>
  <c r="D31" i="7"/>
  <c r="E31" i="7"/>
  <c r="F31" i="7"/>
  <c r="C32" i="7"/>
  <c r="D32" i="7"/>
  <c r="E32" i="7"/>
  <c r="F32" i="7"/>
  <c r="C33" i="7"/>
  <c r="D33" i="7"/>
  <c r="E33" i="7"/>
  <c r="F33" i="7"/>
  <c r="C34" i="7"/>
  <c r="D34" i="7"/>
  <c r="E34" i="7"/>
  <c r="F34" i="7"/>
  <c r="C35" i="7"/>
  <c r="D35" i="7"/>
  <c r="E35" i="7"/>
  <c r="F35" i="7"/>
  <c r="C36" i="7"/>
  <c r="D36" i="7"/>
  <c r="E36" i="7"/>
  <c r="F36" i="7"/>
  <c r="D2" i="7"/>
  <c r="E2" i="7"/>
  <c r="F2" i="7"/>
  <c r="C2" i="7"/>
  <c r="L3" i="6"/>
  <c r="L4" i="6"/>
  <c r="L5" i="6"/>
  <c r="L6" i="6"/>
  <c r="L7" i="6"/>
  <c r="L8" i="6"/>
  <c r="L9" i="6"/>
  <c r="L10" i="6"/>
  <c r="L11" i="6"/>
  <c r="L12" i="6"/>
  <c r="L13" i="6"/>
  <c r="L14" i="6"/>
  <c r="L15" i="6"/>
  <c r="L16" i="6"/>
  <c r="L17" i="6"/>
  <c r="L18" i="6"/>
  <c r="L19" i="6"/>
  <c r="L20" i="6"/>
  <c r="L21" i="6"/>
  <c r="L22" i="6"/>
  <c r="L23" i="6"/>
  <c r="L24" i="6"/>
  <c r="L25" i="6"/>
  <c r="L26" i="6"/>
  <c r="L27" i="6"/>
  <c r="L28" i="6"/>
  <c r="L29" i="6"/>
  <c r="L30" i="6"/>
  <c r="L31" i="6"/>
  <c r="L32" i="6"/>
  <c r="L33" i="6"/>
  <c r="L34" i="6"/>
  <c r="L35" i="6"/>
  <c r="L36" i="6"/>
  <c r="L2" i="6"/>
  <c r="K3" i="6"/>
  <c r="K4" i="6"/>
  <c r="K5" i="6"/>
  <c r="K6" i="6"/>
  <c r="K7" i="6"/>
  <c r="K8" i="6"/>
  <c r="K9" i="6"/>
  <c r="K10" i="6"/>
  <c r="K11" i="6"/>
  <c r="K12" i="6"/>
  <c r="K13" i="6"/>
  <c r="K14" i="6"/>
  <c r="K15" i="6"/>
  <c r="K16" i="6"/>
  <c r="K17" i="6"/>
  <c r="K18" i="6"/>
  <c r="K19" i="6"/>
  <c r="K20" i="6"/>
  <c r="K21" i="6"/>
  <c r="K22" i="6"/>
  <c r="K23" i="6"/>
  <c r="K24" i="6"/>
  <c r="K25" i="6"/>
  <c r="K26" i="6"/>
  <c r="K27" i="6"/>
  <c r="K28" i="6"/>
  <c r="K29" i="6"/>
  <c r="K30" i="6"/>
  <c r="K31" i="6"/>
  <c r="K32" i="6"/>
  <c r="K33" i="6"/>
  <c r="K34" i="6"/>
  <c r="K35" i="6"/>
  <c r="K36" i="6"/>
  <c r="K2" i="6"/>
  <c r="J3" i="6"/>
  <c r="J4" i="6"/>
  <c r="J5" i="6"/>
  <c r="J6" i="6"/>
  <c r="J7" i="6"/>
  <c r="J8" i="6"/>
  <c r="J9" i="6"/>
  <c r="J10" i="6"/>
  <c r="J11" i="6"/>
  <c r="J12" i="6"/>
  <c r="J13" i="6"/>
  <c r="J14" i="6"/>
  <c r="J15" i="6"/>
  <c r="J16" i="6"/>
  <c r="J17" i="6"/>
  <c r="J18" i="6"/>
  <c r="J19" i="6"/>
  <c r="J20" i="6"/>
  <c r="J21" i="6"/>
  <c r="J22" i="6"/>
  <c r="J23" i="6"/>
  <c r="J24" i="6"/>
  <c r="J25" i="6"/>
  <c r="J26" i="6"/>
  <c r="J27" i="6"/>
  <c r="J28" i="6"/>
  <c r="J29" i="6"/>
  <c r="J30" i="6"/>
  <c r="J31" i="6"/>
  <c r="J32" i="6"/>
  <c r="J33" i="6"/>
  <c r="J34" i="6"/>
  <c r="J35" i="6"/>
  <c r="J36" i="6"/>
  <c r="J2" i="6"/>
  <c r="H3" i="6"/>
  <c r="H4" i="6"/>
  <c r="H5" i="6"/>
  <c r="H6" i="6"/>
  <c r="H7" i="6"/>
  <c r="H8" i="6"/>
  <c r="H9" i="6"/>
  <c r="H10" i="6"/>
  <c r="H11" i="6"/>
  <c r="H12" i="6"/>
  <c r="H13" i="6"/>
  <c r="H14" i="6"/>
  <c r="H15" i="6"/>
  <c r="H16" i="6"/>
  <c r="H17" i="6"/>
  <c r="H18" i="6"/>
  <c r="H19" i="6"/>
  <c r="H20" i="6"/>
  <c r="H21" i="6"/>
  <c r="H22" i="6"/>
  <c r="H23" i="6"/>
  <c r="H24" i="6"/>
  <c r="H25" i="6"/>
  <c r="H26" i="6"/>
  <c r="H27" i="6"/>
  <c r="H28" i="6"/>
  <c r="H29" i="6"/>
  <c r="H30" i="6"/>
  <c r="H31" i="6"/>
  <c r="H32" i="6"/>
  <c r="H33" i="6"/>
  <c r="H34" i="6"/>
  <c r="H35" i="6"/>
  <c r="H36" i="6"/>
  <c r="H2" i="6"/>
  <c r="C3" i="6"/>
  <c r="D3" i="6"/>
  <c r="E3" i="6"/>
  <c r="F3" i="6"/>
  <c r="C4" i="6"/>
  <c r="D4" i="6"/>
  <c r="E4" i="6"/>
  <c r="F4" i="6"/>
  <c r="C5" i="6"/>
  <c r="D5" i="6"/>
  <c r="E5" i="6"/>
  <c r="F5" i="6"/>
  <c r="C6" i="6"/>
  <c r="D6" i="6"/>
  <c r="E6" i="6"/>
  <c r="F6" i="6"/>
  <c r="C7" i="6"/>
  <c r="D7" i="6"/>
  <c r="E7" i="6"/>
  <c r="F7" i="6"/>
  <c r="C8" i="6"/>
  <c r="D8" i="6"/>
  <c r="E8" i="6"/>
  <c r="F8" i="6"/>
  <c r="C9" i="6"/>
  <c r="D9" i="6"/>
  <c r="E9" i="6"/>
  <c r="F9" i="6"/>
  <c r="C10" i="6"/>
  <c r="D10" i="6"/>
  <c r="E10" i="6"/>
  <c r="F10" i="6"/>
  <c r="C11" i="6"/>
  <c r="D11" i="6"/>
  <c r="E11" i="6"/>
  <c r="F11" i="6"/>
  <c r="C12" i="6"/>
  <c r="D12" i="6"/>
  <c r="E12" i="6"/>
  <c r="F12" i="6"/>
  <c r="C13" i="6"/>
  <c r="D13" i="6"/>
  <c r="E13" i="6"/>
  <c r="F13" i="6"/>
  <c r="C14" i="6"/>
  <c r="D14" i="6"/>
  <c r="E14" i="6"/>
  <c r="F14" i="6"/>
  <c r="C15" i="6"/>
  <c r="D15" i="6"/>
  <c r="E15" i="6"/>
  <c r="F15" i="6"/>
  <c r="C16" i="6"/>
  <c r="D16" i="6"/>
  <c r="E16" i="6"/>
  <c r="F16" i="6"/>
  <c r="C17" i="6"/>
  <c r="D17" i="6"/>
  <c r="E17" i="6"/>
  <c r="F17" i="6"/>
  <c r="C18" i="6"/>
  <c r="D18" i="6"/>
  <c r="E18" i="6"/>
  <c r="F18" i="6"/>
  <c r="C19" i="6"/>
  <c r="D19" i="6"/>
  <c r="E19" i="6"/>
  <c r="F19" i="6"/>
  <c r="C20" i="6"/>
  <c r="D20" i="6"/>
  <c r="E20" i="6"/>
  <c r="F20" i="6"/>
  <c r="C21" i="6"/>
  <c r="D21" i="6"/>
  <c r="E21" i="6"/>
  <c r="F21" i="6"/>
  <c r="C22" i="6"/>
  <c r="D22" i="6"/>
  <c r="E22" i="6"/>
  <c r="F22" i="6"/>
  <c r="C23" i="6"/>
  <c r="D23" i="6"/>
  <c r="E23" i="6"/>
  <c r="F23" i="6"/>
  <c r="C24" i="6"/>
  <c r="D24" i="6"/>
  <c r="E24" i="6"/>
  <c r="F24" i="6"/>
  <c r="C25" i="6"/>
  <c r="D25" i="6"/>
  <c r="E25" i="6"/>
  <c r="F25" i="6"/>
  <c r="C26" i="6"/>
  <c r="D26" i="6"/>
  <c r="E26" i="6"/>
  <c r="F26" i="6"/>
  <c r="C27" i="6"/>
  <c r="D27" i="6"/>
  <c r="E27" i="6"/>
  <c r="F27" i="6"/>
  <c r="C28" i="6"/>
  <c r="D28" i="6"/>
  <c r="E28" i="6"/>
  <c r="F28" i="6"/>
  <c r="C29" i="6"/>
  <c r="D29" i="6"/>
  <c r="E29" i="6"/>
  <c r="F29" i="6"/>
  <c r="C30" i="6"/>
  <c r="D30" i="6"/>
  <c r="E30" i="6"/>
  <c r="F30" i="6"/>
  <c r="C31" i="6"/>
  <c r="D31" i="6"/>
  <c r="E31" i="6"/>
  <c r="F31" i="6"/>
  <c r="C32" i="6"/>
  <c r="D32" i="6"/>
  <c r="E32" i="6"/>
  <c r="F32" i="6"/>
  <c r="C33" i="6"/>
  <c r="D33" i="6"/>
  <c r="E33" i="6"/>
  <c r="F33" i="6"/>
  <c r="C34" i="6"/>
  <c r="D34" i="6"/>
  <c r="E34" i="6"/>
  <c r="F34" i="6"/>
  <c r="C35" i="6"/>
  <c r="D35" i="6"/>
  <c r="E35" i="6"/>
  <c r="F35" i="6"/>
  <c r="C36" i="6"/>
  <c r="D36" i="6"/>
  <c r="E36" i="6"/>
  <c r="F36" i="6"/>
  <c r="E2" i="6"/>
  <c r="F2" i="6"/>
  <c r="D2" i="6"/>
  <c r="G3" i="7" l="1"/>
  <c r="G4" i="7"/>
  <c r="G5" i="7"/>
  <c r="G6" i="7"/>
  <c r="G7" i="7"/>
  <c r="G8" i="7"/>
  <c r="G9" i="7"/>
  <c r="G10" i="7"/>
  <c r="G11" i="7"/>
  <c r="G12" i="7"/>
  <c r="G13" i="7"/>
  <c r="G14" i="7"/>
  <c r="G15" i="7"/>
  <c r="G16" i="7"/>
  <c r="G17" i="7"/>
  <c r="G18" i="7"/>
  <c r="G19" i="7"/>
  <c r="G20" i="7"/>
  <c r="G21" i="7"/>
  <c r="G22" i="7"/>
  <c r="G23" i="7"/>
  <c r="G24" i="7"/>
  <c r="G25" i="7"/>
  <c r="G26" i="7"/>
  <c r="G27" i="7"/>
  <c r="G28" i="7"/>
  <c r="G29" i="7"/>
  <c r="G30" i="7"/>
  <c r="G31" i="7"/>
  <c r="G32" i="7"/>
  <c r="G33" i="7"/>
  <c r="G34" i="7"/>
  <c r="G35" i="7"/>
  <c r="G36" i="7"/>
  <c r="G2" i="7"/>
  <c r="G3" i="6"/>
  <c r="G4" i="6"/>
  <c r="G5" i="6"/>
  <c r="G6" i="6"/>
  <c r="G7" i="6"/>
  <c r="G8" i="6"/>
  <c r="G9" i="6"/>
  <c r="G10" i="6"/>
  <c r="G11" i="6"/>
  <c r="G12" i="6"/>
  <c r="G13" i="6"/>
  <c r="G14" i="6"/>
  <c r="G15" i="6"/>
  <c r="G16" i="6"/>
  <c r="G17" i="6"/>
  <c r="G18" i="6"/>
  <c r="G19" i="6"/>
  <c r="G20" i="6"/>
  <c r="G21" i="6"/>
  <c r="G22" i="6"/>
  <c r="G23" i="6"/>
  <c r="G24" i="6"/>
  <c r="G25" i="6"/>
  <c r="G26" i="6"/>
  <c r="G27" i="6"/>
  <c r="G28" i="6"/>
  <c r="G29" i="6"/>
  <c r="G30" i="6"/>
  <c r="G31" i="6"/>
  <c r="G32" i="6"/>
  <c r="G33" i="6"/>
  <c r="G34" i="6"/>
  <c r="G35" i="6"/>
  <c r="G36" i="6"/>
  <c r="G2" i="6"/>
  <c r="M32" i="7" l="1"/>
  <c r="M33" i="7"/>
  <c r="M34" i="7"/>
  <c r="M35" i="7"/>
  <c r="M36" i="7"/>
  <c r="M32" i="6"/>
  <c r="M33" i="6"/>
  <c r="M34" i="6"/>
  <c r="M35" i="6"/>
  <c r="M36" i="6"/>
  <c r="M9" i="6"/>
  <c r="M3" i="7" l="1"/>
  <c r="M4" i="7"/>
  <c r="M5" i="7"/>
  <c r="M6" i="7"/>
  <c r="M7" i="7"/>
  <c r="M8" i="7"/>
  <c r="M9" i="7"/>
  <c r="M10" i="7"/>
  <c r="M11" i="7"/>
  <c r="M12" i="7"/>
  <c r="M13" i="7"/>
  <c r="M14" i="7"/>
  <c r="M15" i="7"/>
  <c r="M16" i="7"/>
  <c r="M17" i="7"/>
  <c r="M18" i="7"/>
  <c r="M19" i="7"/>
  <c r="M20" i="7"/>
  <c r="M21" i="7"/>
  <c r="M22" i="7"/>
  <c r="M23" i="7"/>
  <c r="M24" i="7"/>
  <c r="M25" i="7"/>
  <c r="M26" i="7"/>
  <c r="M27" i="7"/>
  <c r="M28" i="7"/>
  <c r="M29" i="7"/>
  <c r="M30" i="7"/>
  <c r="M31" i="7"/>
  <c r="M2" i="7"/>
  <c r="M3" i="6"/>
  <c r="M4" i="6"/>
  <c r="M5" i="6"/>
  <c r="M6" i="6"/>
  <c r="M7" i="6"/>
  <c r="M8" i="6"/>
  <c r="M10" i="6"/>
  <c r="M11" i="6"/>
  <c r="M12" i="6"/>
  <c r="M13" i="6"/>
  <c r="M14" i="6"/>
  <c r="M15" i="6"/>
  <c r="M16" i="6"/>
  <c r="M17" i="6"/>
  <c r="M18" i="6"/>
  <c r="M19" i="6"/>
  <c r="M20" i="6"/>
  <c r="M21" i="6"/>
  <c r="M22" i="6"/>
  <c r="M23" i="6"/>
  <c r="M24" i="6"/>
  <c r="M25" i="6"/>
  <c r="M26" i="6"/>
  <c r="M27" i="6"/>
  <c r="M28" i="6"/>
  <c r="M29" i="6"/>
  <c r="M30" i="6"/>
  <c r="M31" i="6"/>
  <c r="M2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Dan Mistro</author>
  </authors>
  <commentList>
    <comment ref="C1" authorId="0" shapeId="0" xr:uid="{7ADF5673-D0B4-400B-A437-76ACBB7FD08D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AESC 2021, CF3 User Interface, AppdxB Tab, Columns AK-AN
(Make sure Maine is Selected, FCM bid to 100%, all else is default)</t>
        </r>
      </text>
    </comment>
    <comment ref="G1" authorId="0" shapeId="0" xr:uid="{28B0BDDE-BB00-453E-9472-5E64E8713D27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AESC 2021, CF3 User Interface, AppdxB Tab, Columns P-S, Intrastate DRIPE
(Make sure Maine is Selected, set FCM bid to 100%, all else is default)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Dan Mistro</author>
  </authors>
  <commentList>
    <comment ref="C1" authorId="0" shapeId="0" xr:uid="{5DA6445C-6430-463D-8AFE-5D834F58D2EB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AESC 2021, CF3 User 
Interface, AppdxB Tab, Column BG
(Make sure Maine is Selected, FCM bid to 100%)</t>
        </r>
      </text>
    </comment>
    <comment ref="D1" authorId="0" shapeId="0" xr:uid="{D712D09E-C3E6-450E-86A3-B23871A8C76D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AESC 2021, Appdx B Tab, Column BI
(Make sure Maine is Selected and FCM bid to 100%)</t>
        </r>
      </text>
    </comment>
    <comment ref="E1" authorId="0" shapeId="0" xr:uid="{9B83BB11-DA8A-4907-A2C6-5CE43B27A2D6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AESC 2021, CF3 User 
Interface, AppdxB Tab, Column BM
(Make sure Maine is Selected and FCM bid to 100%)</t>
        </r>
      </text>
    </comment>
    <comment ref="F1" authorId="0" shapeId="0" xr:uid="{CBAF9194-ACBE-44D5-B040-C380E6BE2C7E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AESC 2021, CF3 User 
Interface, AppdxB Tab, Column BO
(Make sure Maine is Selected, FCM bid to 100%)</t>
        </r>
      </text>
    </comment>
    <comment ref="G1" authorId="0" shapeId="0" xr:uid="{5C247679-21EA-4F59-947F-A65DA4FC4A8E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Commision Approved updated T&amp;D cost, page 3</t>
        </r>
      </text>
    </comment>
    <comment ref="H1" authorId="0" shapeId="0" xr:uid="{88D732AF-BD33-4212-ABC0-CE6811B54173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Commision Approved updated T&amp;D cost, page 3</t>
        </r>
      </text>
    </comment>
    <comment ref="I1" authorId="0" shapeId="0" xr:uid="{EF887169-E9D8-4DCB-8A01-6B6FBE29F8F9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Commision Approved updated T&amp;D cost, page 3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Dan Mistro</author>
    <author>Jack Riordan</author>
  </authors>
  <commentList>
    <comment ref="C1" authorId="0" shapeId="0" xr:uid="{3B296F47-9BE8-4B20-85CF-91BBD2BB4581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AESC 2021, Appendix C, Some Margin NNE tab, column E and H</t>
        </r>
      </text>
    </comment>
    <comment ref="E1" authorId="0" shapeId="0" xr:uid="{2787F26F-C12E-4957-AE8E-584471B03953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AESC 2021, Appendix C, DRIPE ME tab, column F and I</t>
        </r>
      </text>
    </comment>
    <comment ref="G3" authorId="1" shapeId="0" xr:uid="{DFD2FA44-0368-4BE4-B30E-D6D33737A5A5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AESC 2021, Appendix D, Avoided Pet-Costs Tab Column C</t>
        </r>
      </text>
    </comment>
    <comment ref="H3" authorId="1" shapeId="0" xr:uid="{DB311252-A1BF-4A66-ACAF-E91D8785F61D}">
      <text>
        <r>
          <rPr>
            <b/>
            <sz val="9"/>
            <color indexed="81"/>
            <rFont val="Tahoma"/>
            <family val="2"/>
          </rPr>
          <t xml:space="preserve">Author:
</t>
        </r>
        <r>
          <rPr>
            <sz val="9"/>
            <color indexed="81"/>
            <rFont val="Tahoma"/>
            <family val="2"/>
          </rPr>
          <t>AESC 2021, Appendix D, Avoided Pet-Costs Tab, Column D</t>
        </r>
      </text>
    </comment>
    <comment ref="I3" authorId="0" shapeId="0" xr:uid="{67923D93-2FBB-4E30-BFFC-6A678E61B414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AESC 2021, Appendix D, DFO_home_DRIPE Tab, Column F</t>
        </r>
      </text>
    </comment>
    <comment ref="J3" authorId="1" shapeId="0" xr:uid="{D6EE2BD5-E0D7-4111-AA60-D36BC977F88D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AESC 2021, Appendix D, Avoided Pet-Costs Tab, Column L</t>
        </r>
      </text>
    </comment>
    <comment ref="K3" authorId="1" shapeId="0" xr:uid="{E617B7F4-77C6-4865-9718-1AC8C4D12384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AESC 2021, Appendix D, Avoided Pet-Costs Tab, Column N
</t>
        </r>
      </text>
    </comment>
    <comment ref="L3" authorId="1" shapeId="0" xr:uid="{9CD7949E-86A9-4845-86F0-6ABD8FED9B09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Residential propane
(Column M, AESC 2021, Appendix D, Avoided Pet-Costs Tab, Column M
</t>
        </r>
      </text>
    </comment>
    <comment ref="M3" authorId="1" shapeId="0" xr:uid="{2FD4F8C8-9398-4316-A051-DCC35BF6CF21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AESC 2021, Appendix D, Avoided Pet-Costs Tab, Column J</t>
        </r>
      </text>
    </comment>
    <comment ref="N3" authorId="1" shapeId="0" xr:uid="{4DC2DA91-6265-4D66-96E2-B3FF95A9CFA3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AESC 2021, Appendix D, Avoided Pet-Costs Tab, Column K</t>
        </r>
      </text>
    </comment>
    <comment ref="O3" authorId="1" shapeId="0" xr:uid="{D0608C4B-38E9-4332-8838-06D29B45AEA4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Pulled over from AESC 2015, V2, and restarted and 2021</t>
        </r>
      </text>
    </comment>
    <comment ref="P3" authorId="0" shapeId="0" xr:uid="{F5313E3D-2672-4336-9BB9-F9631DA9E00A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AESC 2021, Appendix D, Avoided Pet-Costs Tab, Column O</t>
        </r>
      </text>
    </comment>
    <comment ref="Q3" authorId="0" shapeId="0" xr:uid="{940351E0-1C9F-4CF0-8A36-FDE810B59E86}">
      <text>
        <r>
          <rPr>
            <b/>
            <sz val="9"/>
            <color indexed="81"/>
            <rFont val="Tahoma"/>
            <family val="2"/>
          </rPr>
          <t xml:space="preserve">Author:
</t>
        </r>
        <r>
          <rPr>
            <sz val="9"/>
            <color indexed="81"/>
            <rFont val="Tahoma"/>
            <family val="2"/>
          </rPr>
          <t>AESC 2021, Appendix D, Gasoline_DRIPE tab, Column F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Dan Mistro</author>
  </authors>
  <commentList>
    <comment ref="C2" authorId="0" shapeId="0" xr:uid="{F9A83921-6B86-4C85-8380-2D39D3256280}">
      <text>
        <r>
          <rPr>
            <b/>
            <sz val="9"/>
            <color indexed="81"/>
            <rFont val="Tahoma"/>
            <family val="2"/>
          </rPr>
          <t xml:space="preserve">Author:
</t>
        </r>
        <r>
          <rPr>
            <sz val="9"/>
            <color indexed="81"/>
            <rFont val="Tahoma"/>
            <family val="2"/>
          </rPr>
          <t>AESC 2021, CF3 User 
Interface, AppdxG Tab, Column L
(Make sure Maine is Selected, FCM bid to 100%)</t>
        </r>
      </text>
    </comment>
    <comment ref="D2" authorId="0" shapeId="0" xr:uid="{6390F3DC-8DCF-417A-B87B-E9730684AC03}">
      <text>
        <r>
          <rPr>
            <b/>
            <sz val="9"/>
            <color indexed="81"/>
            <rFont val="Tahoma"/>
            <family val="2"/>
          </rPr>
          <t xml:space="preserve">Author:
</t>
        </r>
        <r>
          <rPr>
            <sz val="9"/>
            <color indexed="81"/>
            <rFont val="Tahoma"/>
            <family val="2"/>
          </rPr>
          <t>AESC 2021, CF3 User 
Interface, AppdxG Tab, Column M
(Make sure Maine is Selected, FCM bid to 100%)</t>
        </r>
      </text>
    </comment>
    <comment ref="E2" authorId="0" shapeId="0" xr:uid="{50B7368F-2BC8-4A0D-9BC6-4654CECBB05B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AESC 2021, CF3 User 
Interface, AppdxG Tab, Column N
(Make sure Maine is Selected, FCM bid to 100%)</t>
        </r>
      </text>
    </comment>
    <comment ref="F2" authorId="0" shapeId="0" xr:uid="{A00BD360-8749-4448-96CB-A401C897C937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AESC 2021, CF3 User 
Interface, AppdxG Tab, Column O
(Make sure Maine is Selected, FCM bid to 100%)</t>
        </r>
      </text>
    </comment>
    <comment ref="H2" authorId="0" shapeId="0" xr:uid="{78D902A5-7F62-4A29-8F67-574F02DFE043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AESC 2021, CF3 User 
Interface, AppdxG Tab, Column W (same as X)
(Make sure Maine is Selected, FCM bid to 100%)</t>
        </r>
      </text>
    </comment>
    <comment ref="I2" authorId="0" shapeId="0" xr:uid="{D789892B-1041-4BA0-B213-ADF5B4BADEB6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AESC 2021, CF3 User 
Interface, AppdxG Tab, Column Z (same as AA)
(Make sure Maine is Selected, FCM bid to 100%)</t>
        </r>
      </text>
    </comment>
    <comment ref="J2" authorId="0" shapeId="0" xr:uid="{79378ED4-AF2C-4EA6-9811-D99CF8237208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AESC 2021, CF3 User 
Interface, AppdxG Tab, Column AI (same as AK)
(Make sure Maine is Selected, FCM bid to 100%)</t>
        </r>
      </text>
    </comment>
    <comment ref="K2" authorId="0" shapeId="0" xr:uid="{BA6549A0-3E69-45E5-A305-C2E251DD13FB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AESC 2021, CF3 User 
Interface, AppdxG Tab, Column AJ
(Make sure Maine is Selected, FCM bid to 100%)</t>
        </r>
      </text>
    </comment>
    <comment ref="L2" authorId="0" shapeId="0" xr:uid="{473770B0-B506-483E-8B06-771D95E53825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AESC 2021, CF3 User 
Interface, AppdxG Tab, Column AG (same as AH)
(Make sure Maine is Selected, FCM bid to 100%)</t>
        </r>
      </text>
    </comment>
    <comment ref="M2" authorId="0" shapeId="0" xr:uid="{A7B79121-496A-4B02-88D8-00E63B0A70E4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AESC 2021, CF3 User 
Interface, AppdxG Tab, Column AL
(Make sure Maine is Selected, FCM bid to 100%)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  <author>Dan Mistro</author>
  </authors>
  <commentList>
    <comment ref="H1" authorId="0" shapeId="0" xr:uid="{BDB0E378-5969-4BED-807A-BE5A0F913846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NNE Some Margin "All"</t>
        </r>
      </text>
    </comment>
    <comment ref="I1" authorId="0" shapeId="0" xr:uid="{BB561D10-C1E0-4857-9A52-82F9FD0B17DB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Residential Distilate Fuel Oil
</t>
        </r>
      </text>
    </comment>
    <comment ref="J1" authorId="0" shapeId="0" xr:uid="{564FAA20-F9BC-4869-892E-A78208948E42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Residential Kerosene
</t>
        </r>
      </text>
    </comment>
    <comment ref="K1" authorId="0" shapeId="0" xr:uid="{F2FB33E9-6E05-421B-A427-69225AA67758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Residential propane
</t>
        </r>
      </text>
    </comment>
    <comment ref="L1" authorId="0" shapeId="0" xr:uid="{454779B2-683B-4542-B8FA-F65E873CC7CE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Cord Wood</t>
        </r>
      </text>
    </comment>
    <comment ref="M1" authorId="0" shapeId="0" xr:uid="{498E7EDE-0B8B-48EA-B92D-D6D2B332AAF3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Pulled over from AESC 2015, V2</t>
        </r>
      </text>
    </comment>
    <comment ref="N1" authorId="1" shapeId="0" xr:uid="{71BF4E5E-8DF6-49E7-8877-50857BE14D07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Residential Gasoline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  <author>Dan Mistro</author>
  </authors>
  <commentList>
    <comment ref="H1" authorId="0" shapeId="0" xr:uid="{D34155CF-B425-4E25-8F30-8968AF8CC85F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NNE Some Margin "All"</t>
        </r>
      </text>
    </comment>
    <comment ref="I1" authorId="0" shapeId="0" xr:uid="{2407F6C3-585B-4DF9-8AE5-D3A9E12D8353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Residential Distilate Fuel Oil</t>
        </r>
      </text>
    </comment>
    <comment ref="J1" authorId="0" shapeId="0" xr:uid="{DC2AF50B-3746-4652-8694-8E1F5CCE3CE1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Industrial Kerosene</t>
        </r>
      </text>
    </comment>
    <comment ref="K1" authorId="0" shapeId="0" xr:uid="{57DFEE47-ABF3-4751-8F84-00BE47B8503A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Commercial propane
</t>
        </r>
      </text>
    </comment>
    <comment ref="L1" authorId="0" shapeId="0" xr:uid="{48C2048C-7C4F-4556-9A1E-DDFB5F7BFF2D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Cord Wood</t>
        </r>
      </text>
    </comment>
    <comment ref="M1" authorId="0" shapeId="0" xr:uid="{E7769000-5A28-4038-8577-FC713DF51B47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Pulled over from AESC 2015, V2</t>
        </r>
      </text>
    </comment>
    <comment ref="N1" authorId="1" shapeId="0" xr:uid="{6104465D-AAD4-486D-B8D1-18EBE2E22ACB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Commercial Gasoline</t>
        </r>
      </text>
    </comment>
  </commentList>
</comments>
</file>

<file path=xl/sharedStrings.xml><?xml version="1.0" encoding="utf-8"?>
<sst xmlns="http://schemas.openxmlformats.org/spreadsheetml/2006/main" count="129" uniqueCount="61">
  <si>
    <t>HeatingOilResidential</t>
  </si>
  <si>
    <t>KeroseneResidential</t>
  </si>
  <si>
    <t>WoodSeasoned</t>
  </si>
  <si>
    <t>HeatingOilCommercial</t>
  </si>
  <si>
    <t>KeroseneCommercial</t>
  </si>
  <si>
    <t>Winter Peak</t>
  </si>
  <si>
    <t>Winter Off-Peak</t>
  </si>
  <si>
    <t xml:space="preserve">Summer Peak </t>
  </si>
  <si>
    <t>Summer Off-Peak</t>
  </si>
  <si>
    <t>Units:</t>
  </si>
  <si>
    <t>$/kWh</t>
  </si>
  <si>
    <t>Retail Cost of Electric Energy</t>
  </si>
  <si>
    <t>Wholesale Energy DRIPE</t>
  </si>
  <si>
    <t>$/kW-yr</t>
  </si>
  <si>
    <t>RESIDENTIAL</t>
  </si>
  <si>
    <t>Heating</t>
  </si>
  <si>
    <t>Gas Prices - Some Margin NNE</t>
  </si>
  <si>
    <t>Commercial &amp; Industrial</t>
  </si>
  <si>
    <t>Gas Cross DRIPE - Maine (applicable to reductions by end-use)</t>
  </si>
  <si>
    <t>Units</t>
  </si>
  <si>
    <t>$/MMBTU</t>
  </si>
  <si>
    <t>$/gal</t>
  </si>
  <si>
    <t>Propane</t>
  </si>
  <si>
    <t>WoodPellet</t>
  </si>
  <si>
    <t>Water</t>
  </si>
  <si>
    <t>Wholesale Reliability: 2019 vintage measures</t>
  </si>
  <si>
    <t>Wholesale Capacity DRIPE</t>
  </si>
  <si>
    <t>Avoided PTF</t>
  </si>
  <si>
    <t>Retail Capacity Values</t>
  </si>
  <si>
    <t>EffectiveDate</t>
  </si>
  <si>
    <t>Year</t>
  </si>
  <si>
    <t>Electric+SeasonalWinterOnPeak</t>
  </si>
  <si>
    <t>Electric+SeasonalWinterOffPeak</t>
  </si>
  <si>
    <t>Electric+SeasonalSummerOnPeak</t>
  </si>
  <si>
    <t>Electric+SeasonalSummerOffPeak</t>
  </si>
  <si>
    <t>Capacity+T&amp;D</t>
  </si>
  <si>
    <t>NaturalGasResidential</t>
  </si>
  <si>
    <t>PropaneResidential</t>
  </si>
  <si>
    <t>WaterResidential</t>
  </si>
  <si>
    <t>NaturalGasCommercial</t>
  </si>
  <si>
    <t>PropaneCommercial</t>
  </si>
  <si>
    <t>WoodGreenwood</t>
  </si>
  <si>
    <t>WaterCommercial</t>
  </si>
  <si>
    <t>Cleared</t>
  </si>
  <si>
    <t>Distribution Annualized</t>
  </si>
  <si>
    <t>Transmission Annualized</t>
  </si>
  <si>
    <t>Non-PTF Annualized</t>
  </si>
  <si>
    <t>Mid-point</t>
  </si>
  <si>
    <t>Gasoline</t>
  </si>
  <si>
    <t>GasolineResidential</t>
  </si>
  <si>
    <t>Kerosene</t>
  </si>
  <si>
    <t>GasolineCommercial</t>
  </si>
  <si>
    <t>Retail Incremental Non-Embedded Cost</t>
  </si>
  <si>
    <t>Summer Peak</t>
  </si>
  <si>
    <t>Non-Embedded GHG Cost of Compliance for Non-electric Measures</t>
  </si>
  <si>
    <t>Natural Gas</t>
  </si>
  <si>
    <t>Heating Oil</t>
  </si>
  <si>
    <t>Wood Seasoned</t>
  </si>
  <si>
    <t>Oil Zone-on-Zone DRIPE</t>
  </si>
  <si>
    <t>Gasoline Zone-on-Zone DRIPE</t>
  </si>
  <si>
    <t>PTF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</si>
</sst>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"/>
    <numFmt numFmtId="165" formatCode="0.0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11"/>
      <color rgb="FF00000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0"/>
      <color theme="2" tint="-9.9978637043366805E-2"/>
      <name val="Arial"/>
      <family val="2"/>
    </font>
    <font>
      <sz val="10"/>
      <color theme="0" tint="-0.249977111117893"/>
      <name val="Arial"/>
      <family val="2"/>
    </font>
    <font>
      <b/>
      <sz val="10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entury Gothic"/>
      <family val="2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4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95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0" borderId="0"/>
    <xf numFmtId="0" fontId="1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4" borderId="0" applyNumberFormat="0" applyBorder="0" applyAlignment="0" applyProtection="0"/>
    <xf numFmtId="0" fontId="1" fillId="3" borderId="0" applyNumberFormat="0" applyBorder="0" applyAlignment="0" applyProtection="0"/>
    <xf numFmtId="9" fontId="1" fillId="0" borderId="0" applyFont="0" applyFill="0" applyBorder="0" applyAlignment="0" applyProtection="0"/>
    <xf numFmtId="0" fontId="1" fillId="5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8" fillId="0" borderId="0"/>
    <xf numFmtId="0" fontId="1" fillId="0" borderId="0"/>
    <xf numFmtId="43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4" borderId="0" applyNumberFormat="0" applyBorder="0" applyAlignment="0" applyProtection="0"/>
    <xf numFmtId="0" fontId="1" fillId="3" borderId="0" applyNumberFormat="0" applyBorder="0" applyAlignment="0" applyProtection="0"/>
    <xf numFmtId="9" fontId="1" fillId="0" borderId="0" applyFont="0" applyFill="0" applyBorder="0" applyAlignment="0" applyProtection="0"/>
    <xf numFmtId="0" fontId="1" fillId="5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8" fillId="0" borderId="0"/>
    <xf numFmtId="0" fontId="1" fillId="0" borderId="0"/>
    <xf numFmtId="0" fontId="12" fillId="0" borderId="0"/>
    <xf numFmtId="0" fontId="17" fillId="0" borderId="0" applyNumberFormat="0" applyFill="0" applyBorder="0" applyAlignment="0" applyProtection="0"/>
    <xf numFmtId="0" fontId="18" fillId="0" borderId="27" applyNumberFormat="0" applyFill="0" applyAlignment="0" applyProtection="0"/>
    <xf numFmtId="0" fontId="19" fillId="0" borderId="28" applyNumberFormat="0" applyFill="0" applyAlignment="0" applyProtection="0"/>
    <xf numFmtId="0" fontId="20" fillId="0" borderId="29" applyNumberFormat="0" applyFill="0" applyAlignment="0" applyProtection="0"/>
    <xf numFmtId="0" fontId="20" fillId="0" borderId="0" applyNumberFormat="0" applyFill="0" applyBorder="0" applyAlignment="0" applyProtection="0"/>
    <xf numFmtId="0" fontId="21" fillId="10" borderId="0" applyNumberFormat="0" applyBorder="0" applyAlignment="0" applyProtection="0"/>
    <xf numFmtId="0" fontId="22" fillId="11" borderId="0" applyNumberFormat="0" applyBorder="0" applyAlignment="0" applyProtection="0"/>
    <xf numFmtId="0" fontId="23" fillId="12" borderId="0" applyNumberFormat="0" applyBorder="0" applyAlignment="0" applyProtection="0"/>
    <xf numFmtId="0" fontId="24" fillId="13" borderId="30" applyNumberFormat="0" applyAlignment="0" applyProtection="0"/>
    <xf numFmtId="0" fontId="25" fillId="14" borderId="31" applyNumberFormat="0" applyAlignment="0" applyProtection="0"/>
    <xf numFmtId="0" fontId="26" fillId="14" borderId="30" applyNumberFormat="0" applyAlignment="0" applyProtection="0"/>
    <xf numFmtId="0" fontId="27" fillId="0" borderId="32" applyNumberFormat="0" applyFill="0" applyAlignment="0" applyProtection="0"/>
    <xf numFmtId="0" fontId="28" fillId="15" borderId="33" applyNumberFormat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" fillId="0" borderId="35" applyNumberFormat="0" applyFill="0" applyAlignment="0" applyProtection="0"/>
    <xf numFmtId="0" fontId="31" fillId="17" borderId="0" applyNumberFormat="0" applyBorder="0" applyAlignment="0" applyProtection="0"/>
    <xf numFmtId="0" fontId="1" fillId="3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3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3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31" fillId="28" borderId="0" applyNumberFormat="0" applyBorder="0" applyAlignment="0" applyProtection="0"/>
    <xf numFmtId="0" fontId="1" fillId="4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3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31" fillId="35" borderId="0" applyNumberFormat="0" applyBorder="0" applyAlignment="0" applyProtection="0"/>
    <xf numFmtId="0" fontId="1" fillId="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32" fillId="0" borderId="0"/>
    <xf numFmtId="43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6" borderId="34" applyNumberFormat="0" applyFont="0" applyAlignment="0" applyProtection="0"/>
    <xf numFmtId="0" fontId="1" fillId="19" borderId="0" applyNumberFormat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182">
    <xf numFmtId="0" fontId="0" fillId="0" borderId="0" xfId="0"/>
    <xf numFmtId="164" fontId="1" fillId="0" borderId="0" xfId="1" applyNumberFormat="1" applyFill="1"/>
    <xf numFmtId="164" fontId="1" fillId="0" borderId="0" xfId="2" applyNumberFormat="1" applyFill="1"/>
    <xf numFmtId="0" fontId="0" fillId="0" borderId="0" xfId="0" applyFont="1" applyFill="1"/>
    <xf numFmtId="0" fontId="6" fillId="0" borderId="0" xfId="0" applyFont="1" applyFill="1" applyAlignment="1">
      <alignment vertical="center"/>
    </xf>
    <xf numFmtId="0" fontId="7" fillId="0" borderId="0" xfId="0" applyFont="1" applyFill="1" applyAlignment="1">
      <alignment horizontal="left" vertical="center"/>
    </xf>
    <xf numFmtId="0" fontId="7" fillId="0" borderId="0" xfId="0" applyFont="1" applyFill="1" applyAlignment="1">
      <alignment horizontal="center" vertical="center"/>
    </xf>
    <xf numFmtId="0" fontId="0" fillId="0" borderId="0" xfId="0" applyFont="1" applyFill="1" applyBorder="1"/>
    <xf numFmtId="0" fontId="7" fillId="0" borderId="0" xfId="0" applyFont="1" applyFill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0" fillId="0" borderId="0" xfId="6" applyFont="1" applyFill="1" applyAlignment="1">
      <alignment horizontal="center"/>
    </xf>
    <xf numFmtId="0" fontId="0" fillId="0" borderId="0" xfId="6" applyFont="1" applyFill="1" applyBorder="1" applyAlignment="1">
      <alignment horizontal="center"/>
    </xf>
    <xf numFmtId="0" fontId="7" fillId="0" borderId="8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vertical="center" wrapText="1"/>
    </xf>
    <xf numFmtId="0" fontId="2" fillId="0" borderId="19" xfId="6" applyFont="1" applyFill="1" applyBorder="1" applyAlignment="1">
      <alignment horizontal="center" vertical="center"/>
    </xf>
    <xf numFmtId="0" fontId="2" fillId="0" borderId="20" xfId="6" applyFont="1" applyFill="1" applyBorder="1" applyAlignment="1">
      <alignment horizontal="center" vertical="center" wrapText="1"/>
    </xf>
    <xf numFmtId="0" fontId="2" fillId="0" borderId="19" xfId="5" applyFont="1" applyFill="1" applyBorder="1" applyAlignment="1">
      <alignment horizontal="center" vertical="center"/>
    </xf>
    <xf numFmtId="2" fontId="0" fillId="0" borderId="0" xfId="0" applyNumberFormat="1"/>
    <xf numFmtId="164" fontId="0" fillId="0" borderId="0" xfId="0" applyNumberFormat="1"/>
    <xf numFmtId="0" fontId="2" fillId="2" borderId="24" xfId="1" applyFont="1" applyFill="1" applyBorder="1"/>
    <xf numFmtId="164" fontId="14" fillId="0" borderId="13" xfId="7" applyNumberFormat="1" applyFont="1" applyFill="1" applyBorder="1" applyAlignment="1" applyProtection="1">
      <alignment horizontal="center"/>
    </xf>
    <xf numFmtId="164" fontId="14" fillId="0" borderId="15" xfId="7" applyNumberFormat="1" applyFont="1" applyFill="1" applyBorder="1" applyAlignment="1" applyProtection="1">
      <alignment horizontal="center"/>
    </xf>
    <xf numFmtId="0" fontId="8" fillId="0" borderId="0" xfId="137" applyFont="1"/>
    <xf numFmtId="164" fontId="14" fillId="0" borderId="20" xfId="7" applyNumberFormat="1" applyFont="1" applyFill="1" applyBorder="1" applyAlignment="1" applyProtection="1">
      <alignment horizontal="center"/>
    </xf>
    <xf numFmtId="0" fontId="8" fillId="0" borderId="0" xfId="136"/>
    <xf numFmtId="2" fontId="0" fillId="0" borderId="19" xfId="0" applyNumberFormat="1" applyBorder="1" applyAlignment="1">
      <alignment horizontal="center"/>
    </xf>
    <xf numFmtId="8" fontId="1" fillId="8" borderId="0" xfId="137" applyNumberFormat="1" applyFill="1"/>
    <xf numFmtId="14" fontId="1" fillId="0" borderId="0" xfId="137" applyNumberFormat="1"/>
    <xf numFmtId="164" fontId="1" fillId="9" borderId="0" xfId="137" applyNumberFormat="1" applyFill="1"/>
    <xf numFmtId="0" fontId="1" fillId="0" borderId="0" xfId="137"/>
    <xf numFmtId="2" fontId="0" fillId="2" borderId="13" xfId="3" applyNumberFormat="1" applyFont="1" applyFill="1" applyBorder="1"/>
    <xf numFmtId="0" fontId="13" fillId="0" borderId="0" xfId="137" applyFont="1"/>
    <xf numFmtId="165" fontId="14" fillId="0" borderId="13" xfId="8" applyNumberFormat="1" applyFont="1" applyFill="1" applyBorder="1" applyAlignment="1" applyProtection="1">
      <alignment horizontal="center"/>
    </xf>
    <xf numFmtId="164" fontId="1" fillId="8" borderId="0" xfId="137" applyNumberFormat="1" applyFill="1"/>
    <xf numFmtId="164" fontId="14" fillId="0" borderId="18" xfId="7" applyNumberFormat="1" applyFont="1" applyFill="1" applyBorder="1" applyAlignment="1" applyProtection="1">
      <alignment horizontal="center"/>
    </xf>
    <xf numFmtId="2" fontId="0" fillId="0" borderId="13" xfId="0" applyNumberFormat="1" applyFill="1" applyBorder="1" applyAlignment="1">
      <alignment horizontal="center"/>
    </xf>
    <xf numFmtId="165" fontId="14" fillId="0" borderId="15" xfId="8" applyNumberFormat="1" applyFont="1" applyFill="1" applyBorder="1" applyAlignment="1" applyProtection="1">
      <alignment horizontal="center"/>
    </xf>
    <xf numFmtId="8" fontId="1" fillId="7" borderId="0" xfId="137" applyNumberFormat="1" applyFill="1"/>
    <xf numFmtId="0" fontId="1" fillId="6" borderId="0" xfId="137" applyFill="1"/>
    <xf numFmtId="2" fontId="0" fillId="0" borderId="15" xfId="5" applyNumberFormat="1" applyFont="1" applyFill="1" applyBorder="1" applyAlignment="1">
      <alignment horizontal="center"/>
    </xf>
    <xf numFmtId="2" fontId="0" fillId="0" borderId="13" xfId="3" applyNumberFormat="1" applyFont="1" applyFill="1" applyBorder="1"/>
    <xf numFmtId="0" fontId="2" fillId="0" borderId="16" xfId="6" applyFont="1" applyFill="1" applyBorder="1" applyAlignment="1">
      <alignment horizontal="center" wrapText="1"/>
    </xf>
    <xf numFmtId="0" fontId="2" fillId="0" borderId="9" xfId="6" applyFont="1" applyFill="1" applyBorder="1" applyAlignment="1">
      <alignment horizontal="center" wrapText="1"/>
    </xf>
    <xf numFmtId="0" fontId="2" fillId="0" borderId="9" xfId="5" applyFont="1" applyFill="1" applyBorder="1" applyAlignment="1">
      <alignment horizontal="center" wrapText="1"/>
    </xf>
    <xf numFmtId="2" fontId="0" fillId="0" borderId="12" xfId="0" applyNumberFormat="1" applyBorder="1" applyAlignment="1">
      <alignment horizontal="center"/>
    </xf>
    <xf numFmtId="0" fontId="9" fillId="0" borderId="11" xfId="7" applyFont="1" applyFill="1" applyBorder="1" applyAlignment="1" applyProtection="1">
      <alignment horizontal="center"/>
    </xf>
    <xf numFmtId="0" fontId="9" fillId="0" borderId="14" xfId="7" applyFont="1" applyFill="1" applyBorder="1" applyAlignment="1" applyProtection="1">
      <alignment horizontal="center"/>
    </xf>
    <xf numFmtId="2" fontId="0" fillId="0" borderId="13" xfId="5" applyNumberFormat="1" applyFont="1" applyFill="1" applyBorder="1" applyAlignment="1">
      <alignment horizontal="center"/>
    </xf>
    <xf numFmtId="164" fontId="8" fillId="0" borderId="12" xfId="7" applyNumberFormat="1" applyFont="1" applyFill="1" applyBorder="1" applyAlignment="1" applyProtection="1">
      <alignment horizontal="center"/>
    </xf>
    <xf numFmtId="164" fontId="8" fillId="0" borderId="13" xfId="7" applyNumberFormat="1" applyFont="1" applyFill="1" applyBorder="1" applyAlignment="1" applyProtection="1">
      <alignment horizontal="center"/>
    </xf>
    <xf numFmtId="164" fontId="8" fillId="0" borderId="18" xfId="7" applyNumberFormat="1" applyFont="1" applyFill="1" applyBorder="1" applyAlignment="1" applyProtection="1">
      <alignment horizontal="center"/>
    </xf>
    <xf numFmtId="165" fontId="8" fillId="0" borderId="12" xfId="7" applyNumberFormat="1" applyFont="1" applyFill="1" applyBorder="1" applyAlignment="1" applyProtection="1">
      <alignment horizontal="center"/>
    </xf>
    <xf numFmtId="165" fontId="8" fillId="0" borderId="13" xfId="7" applyNumberFormat="1" applyFont="1" applyFill="1" applyBorder="1" applyAlignment="1" applyProtection="1">
      <alignment horizontal="center"/>
    </xf>
    <xf numFmtId="165" fontId="8" fillId="0" borderId="13" xfId="8" applyNumberFormat="1" applyFont="1" applyFill="1" applyBorder="1" applyAlignment="1" applyProtection="1">
      <alignment horizontal="center"/>
    </xf>
    <xf numFmtId="0" fontId="7" fillId="0" borderId="13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0" fontId="7" fillId="0" borderId="18" xfId="0" applyFont="1" applyFill="1" applyBorder="1" applyAlignment="1">
      <alignment horizontal="center" vertical="center"/>
    </xf>
    <xf numFmtId="165" fontId="10" fillId="0" borderId="19" xfId="0" applyNumberFormat="1" applyFont="1" applyBorder="1" applyAlignment="1">
      <alignment horizontal="center"/>
    </xf>
    <xf numFmtId="2" fontId="0" fillId="0" borderId="20" xfId="0" applyNumberFormat="1" applyBorder="1"/>
    <xf numFmtId="0" fontId="2" fillId="0" borderId="25" xfId="6" applyFont="1" applyFill="1" applyBorder="1" applyAlignment="1">
      <alignment horizontal="center" wrapText="1"/>
    </xf>
    <xf numFmtId="0" fontId="2" fillId="2" borderId="25" xfId="6" applyFont="1" applyFill="1" applyBorder="1" applyAlignment="1">
      <alignment horizontal="center" wrapText="1"/>
    </xf>
    <xf numFmtId="2" fontId="0" fillId="0" borderId="9" xfId="0" applyNumberFormat="1" applyBorder="1" applyAlignment="1">
      <alignment horizontal="center"/>
    </xf>
    <xf numFmtId="2" fontId="0" fillId="0" borderId="10" xfId="0" applyNumberFormat="1" applyFill="1" applyBorder="1" applyAlignment="1">
      <alignment horizontal="center"/>
    </xf>
    <xf numFmtId="2" fontId="0" fillId="0" borderId="10" xfId="5" applyNumberFormat="1" applyFont="1" applyFill="1" applyBorder="1" applyAlignment="1">
      <alignment horizontal="center"/>
    </xf>
    <xf numFmtId="2" fontId="0" fillId="2" borderId="10" xfId="3" applyNumberFormat="1" applyFont="1" applyFill="1" applyBorder="1"/>
    <xf numFmtId="2" fontId="0" fillId="0" borderId="10" xfId="3" applyNumberFormat="1" applyFont="1" applyFill="1" applyBorder="1"/>
    <xf numFmtId="2" fontId="0" fillId="0" borderId="15" xfId="0" applyNumberFormat="1" applyFill="1" applyBorder="1" applyAlignment="1">
      <alignment horizontal="center"/>
    </xf>
    <xf numFmtId="2" fontId="0" fillId="2" borderId="15" xfId="3" applyNumberFormat="1" applyFont="1" applyFill="1" applyBorder="1"/>
    <xf numFmtId="2" fontId="0" fillId="0" borderId="15" xfId="3" applyNumberFormat="1" applyFont="1" applyFill="1" applyBorder="1"/>
    <xf numFmtId="0" fontId="0" fillId="0" borderId="26" xfId="6" applyFont="1" applyFill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4" xfId="0" applyBorder="1" applyAlignment="1">
      <alignment horizontal="center"/>
    </xf>
    <xf numFmtId="0" fontId="7" fillId="0" borderId="13" xfId="0" applyFont="1" applyFill="1" applyBorder="1" applyAlignment="1">
      <alignment horizontal="center" vertical="center" wrapText="1"/>
    </xf>
    <xf numFmtId="2" fontId="8" fillId="0" borderId="13" xfId="7" applyNumberFormat="1" applyFont="1" applyFill="1" applyBorder="1" applyAlignment="1" applyProtection="1">
      <alignment horizontal="center"/>
    </xf>
    <xf numFmtId="0" fontId="7" fillId="0" borderId="12" xfId="0" applyFont="1" applyFill="1" applyBorder="1" applyAlignment="1">
      <alignment horizontal="center" vertical="center" wrapText="1"/>
    </xf>
    <xf numFmtId="0" fontId="7" fillId="0" borderId="18" xfId="0" applyFont="1" applyFill="1" applyBorder="1" applyAlignment="1">
      <alignment horizontal="center" vertical="center" wrapText="1"/>
    </xf>
    <xf numFmtId="2" fontId="0" fillId="0" borderId="18" xfId="0" applyNumberFormat="1" applyBorder="1"/>
    <xf numFmtId="2" fontId="8" fillId="0" borderId="15" xfId="7" applyNumberFormat="1" applyFont="1" applyFill="1" applyBorder="1" applyAlignment="1" applyProtection="1">
      <alignment horizontal="center"/>
    </xf>
    <xf numFmtId="164" fontId="10" fillId="0" borderId="12" xfId="0" applyNumberFormat="1" applyFont="1" applyBorder="1" applyAlignment="1">
      <alignment horizontal="center"/>
    </xf>
    <xf numFmtId="164" fontId="10" fillId="0" borderId="13" xfId="0" applyNumberFormat="1" applyFont="1" applyBorder="1" applyAlignment="1">
      <alignment horizontal="center"/>
    </xf>
    <xf numFmtId="164" fontId="10" fillId="0" borderId="19" xfId="0" applyNumberFormat="1" applyFont="1" applyBorder="1" applyAlignment="1">
      <alignment horizontal="center"/>
    </xf>
    <xf numFmtId="164" fontId="10" fillId="0" borderId="15" xfId="0" applyNumberFormat="1" applyFont="1" applyBorder="1" applyAlignment="1">
      <alignment horizontal="center"/>
    </xf>
    <xf numFmtId="164" fontId="10" fillId="0" borderId="13" xfId="7" applyNumberFormat="1" applyFont="1" applyFill="1" applyBorder="1" applyAlignment="1" applyProtection="1">
      <alignment horizontal="center"/>
    </xf>
    <xf numFmtId="164" fontId="10" fillId="0" borderId="18" xfId="7" applyNumberFormat="1" applyFont="1" applyFill="1" applyBorder="1" applyAlignment="1" applyProtection="1">
      <alignment horizontal="center"/>
    </xf>
    <xf numFmtId="165" fontId="15" fillId="0" borderId="13" xfId="8" applyNumberFormat="1" applyFont="1" applyFill="1" applyBorder="1" applyAlignment="1" applyProtection="1">
      <alignment horizontal="center"/>
    </xf>
    <xf numFmtId="0" fontId="0" fillId="0" borderId="13" xfId="0" applyFont="1" applyFill="1" applyBorder="1" applyAlignment="1">
      <alignment horizontal="center" vertical="center"/>
    </xf>
    <xf numFmtId="0" fontId="16" fillId="0" borderId="13" xfId="0" applyFont="1" applyFill="1" applyBorder="1" applyAlignment="1">
      <alignment horizontal="center" vertical="center"/>
    </xf>
    <xf numFmtId="165" fontId="10" fillId="0" borderId="13" xfId="7" applyNumberFormat="1" applyFont="1" applyFill="1" applyBorder="1" applyAlignment="1" applyProtection="1">
      <alignment horizontal="center"/>
    </xf>
    <xf numFmtId="165" fontId="10" fillId="0" borderId="15" xfId="0" applyNumberFormat="1" applyFont="1" applyBorder="1" applyAlignment="1">
      <alignment horizontal="center"/>
    </xf>
    <xf numFmtId="164" fontId="0" fillId="2" borderId="13" xfId="3" applyNumberFormat="1" applyFont="1" applyFill="1" applyBorder="1"/>
    <xf numFmtId="0" fontId="2" fillId="2" borderId="41" xfId="1" applyFont="1" applyFill="1" applyBorder="1" applyAlignment="1">
      <alignment horizontal="center"/>
    </xf>
    <xf numFmtId="2" fontId="0" fillId="2" borderId="20" xfId="3" applyNumberFormat="1" applyFont="1" applyFill="1" applyBorder="1"/>
    <xf numFmtId="0" fontId="2" fillId="2" borderId="41" xfId="6" applyFont="1" applyFill="1" applyBorder="1" applyAlignment="1">
      <alignment horizontal="center" wrapText="1"/>
    </xf>
    <xf numFmtId="0" fontId="2" fillId="6" borderId="8" xfId="1" applyFont="1" applyFill="1" applyBorder="1"/>
    <xf numFmtId="164" fontId="0" fillId="2" borderId="15" xfId="3" applyNumberFormat="1" applyFont="1" applyFill="1" applyBorder="1"/>
    <xf numFmtId="2" fontId="0" fillId="2" borderId="36" xfId="3" applyNumberFormat="1" applyFont="1" applyFill="1" applyBorder="1"/>
    <xf numFmtId="0" fontId="2" fillId="2" borderId="40" xfId="1" applyFont="1" applyFill="1" applyBorder="1"/>
    <xf numFmtId="2" fontId="0" fillId="2" borderId="38" xfId="3" applyNumberFormat="1" applyFont="1" applyFill="1" applyBorder="1"/>
    <xf numFmtId="164" fontId="0" fillId="2" borderId="37" xfId="3" applyNumberFormat="1" applyFont="1" applyFill="1" applyBorder="1"/>
    <xf numFmtId="2" fontId="0" fillId="2" borderId="39" xfId="3" applyNumberFormat="1" applyFont="1" applyFill="1" applyBorder="1"/>
    <xf numFmtId="0" fontId="2" fillId="2" borderId="3" xfId="6" applyFont="1" applyFill="1" applyBorder="1" applyAlignment="1">
      <alignment horizontal="center" wrapText="1"/>
    </xf>
    <xf numFmtId="8" fontId="1" fillId="6" borderId="0" xfId="137" applyNumberFormat="1" applyFill="1"/>
    <xf numFmtId="164" fontId="1" fillId="6" borderId="0" xfId="137" applyNumberFormat="1" applyFill="1"/>
    <xf numFmtId="2" fontId="0" fillId="2" borderId="18" xfId="3" applyNumberFormat="1" applyFont="1" applyFill="1" applyBorder="1"/>
    <xf numFmtId="2" fontId="0" fillId="2" borderId="42" xfId="3" applyNumberFormat="1" applyFont="1" applyFill="1" applyBorder="1"/>
    <xf numFmtId="164" fontId="1" fillId="8" borderId="0" xfId="137" applyNumberFormat="1" applyFill="1"/>
    <xf numFmtId="0" fontId="1" fillId="0" borderId="0" xfId="191"/>
    <xf numFmtId="0" fontId="13" fillId="0" borderId="0" xfId="191" applyFont="1" applyFill="1"/>
    <xf numFmtId="164" fontId="1" fillId="0" borderId="0" xfId="192" applyNumberFormat="1" applyFill="1"/>
    <xf numFmtId="0" fontId="0" fillId="0" borderId="0" xfId="0" applyFill="1"/>
    <xf numFmtId="0" fontId="0" fillId="0" borderId="0" xfId="0" applyBorder="1" applyAlignment="1">
      <alignment horizontal="center"/>
    </xf>
    <xf numFmtId="0" fontId="2" fillId="0" borderId="13" xfId="191" applyFont="1" applyBorder="1"/>
    <xf numFmtId="8" fontId="1" fillId="0" borderId="13" xfId="191" applyNumberFormat="1" applyBorder="1"/>
    <xf numFmtId="0" fontId="2" fillId="0" borderId="12" xfId="191" applyFont="1" applyBorder="1"/>
    <xf numFmtId="0" fontId="2" fillId="0" borderId="18" xfId="1" applyFont="1" applyBorder="1"/>
    <xf numFmtId="0" fontId="2" fillId="0" borderId="19" xfId="191" applyFont="1" applyBorder="1"/>
    <xf numFmtId="0" fontId="2" fillId="0" borderId="15" xfId="191" applyFont="1" applyBorder="1"/>
    <xf numFmtId="0" fontId="2" fillId="0" borderId="20" xfId="191" applyFont="1" applyBorder="1"/>
    <xf numFmtId="0" fontId="13" fillId="0" borderId="13" xfId="191" applyFont="1" applyBorder="1"/>
    <xf numFmtId="164" fontId="1" fillId="0" borderId="13" xfId="191" applyNumberFormat="1" applyBorder="1"/>
    <xf numFmtId="164" fontId="1" fillId="0" borderId="13" xfId="192" applyNumberFormat="1" applyBorder="1"/>
    <xf numFmtId="0" fontId="13" fillId="0" borderId="12" xfId="191" applyFont="1" applyBorder="1"/>
    <xf numFmtId="0" fontId="13" fillId="0" borderId="18" xfId="191" applyFont="1" applyBorder="1"/>
    <xf numFmtId="164" fontId="1" fillId="0" borderId="12" xfId="191" applyNumberFormat="1" applyBorder="1"/>
    <xf numFmtId="164" fontId="1" fillId="0" borderId="18" xfId="191" applyNumberFormat="1" applyBorder="1"/>
    <xf numFmtId="164" fontId="1" fillId="0" borderId="12" xfId="192" applyNumberFormat="1" applyBorder="1"/>
    <xf numFmtId="164" fontId="1" fillId="0" borderId="18" xfId="192" applyNumberFormat="1" applyBorder="1"/>
    <xf numFmtId="164" fontId="1" fillId="0" borderId="19" xfId="191" applyNumberFormat="1" applyBorder="1"/>
    <xf numFmtId="164" fontId="1" fillId="0" borderId="15" xfId="191" applyNumberFormat="1" applyBorder="1"/>
    <xf numFmtId="164" fontId="1" fillId="0" borderId="20" xfId="191" applyNumberFormat="1" applyBorder="1"/>
    <xf numFmtId="0" fontId="13" fillId="0" borderId="19" xfId="191" applyFont="1" applyBorder="1"/>
    <xf numFmtId="0" fontId="13" fillId="0" borderId="15" xfId="191" applyFont="1" applyBorder="1"/>
    <xf numFmtId="0" fontId="13" fillId="0" borderId="20" xfId="191" applyFont="1" applyBorder="1"/>
    <xf numFmtId="0" fontId="1" fillId="0" borderId="26" xfId="191" applyBorder="1"/>
    <xf numFmtId="2" fontId="1" fillId="0" borderId="9" xfId="193" applyNumberFormat="1" applyBorder="1"/>
    <xf numFmtId="8" fontId="1" fillId="0" borderId="10" xfId="191" applyNumberFormat="1" applyBorder="1"/>
    <xf numFmtId="8" fontId="1" fillId="0" borderId="16" xfId="1" applyNumberFormat="1" applyFill="1" applyBorder="1"/>
    <xf numFmtId="2" fontId="1" fillId="0" borderId="12" xfId="193" applyNumberFormat="1" applyBorder="1"/>
    <xf numFmtId="8" fontId="1" fillId="0" borderId="18" xfId="1" applyNumberFormat="1" applyFill="1" applyBorder="1"/>
    <xf numFmtId="2" fontId="1" fillId="0" borderId="19" xfId="193" applyNumberFormat="1" applyBorder="1"/>
    <xf numFmtId="8" fontId="1" fillId="0" borderId="15" xfId="191" applyNumberFormat="1" applyBorder="1"/>
    <xf numFmtId="8" fontId="1" fillId="0" borderId="20" xfId="1" applyNumberFormat="1" applyFill="1" applyBorder="1"/>
    <xf numFmtId="164" fontId="1" fillId="0" borderId="9" xfId="191" applyNumberFormat="1" applyBorder="1"/>
    <xf numFmtId="164" fontId="1" fillId="0" borderId="10" xfId="191" applyNumberFormat="1" applyBorder="1"/>
    <xf numFmtId="164" fontId="1" fillId="0" borderId="16" xfId="191" applyNumberFormat="1" applyBorder="1"/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1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22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23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21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22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23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165" fontId="7" fillId="0" borderId="9" xfId="0" applyNumberFormat="1" applyFont="1" applyFill="1" applyBorder="1" applyAlignment="1">
      <alignment horizontal="center" vertical="center" wrapText="1"/>
    </xf>
    <xf numFmtId="165" fontId="7" fillId="0" borderId="16" xfId="0" applyNumberFormat="1" applyFont="1" applyFill="1" applyBorder="1" applyAlignment="1">
      <alignment horizontal="center" vertical="center" wrapText="1"/>
    </xf>
    <xf numFmtId="0" fontId="2" fillId="0" borderId="9" xfId="5" applyFont="1" applyFill="1" applyBorder="1" applyAlignment="1">
      <alignment horizontal="center" vertical="center" wrapText="1"/>
    </xf>
    <xf numFmtId="0" fontId="2" fillId="0" borderId="16" xfId="5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6" xfId="0" applyFont="1" applyBorder="1" applyAlignment="1">
      <alignment horizontal="center"/>
    </xf>
  </cellXfs>
  <cellStyles count="195">
    <cellStyle name="20% - Accent1" xfId="156" builtinId="30" customBuiltin="1"/>
    <cellStyle name="20% - Accent1 2" xfId="11" xr:uid="{1321A9E1-9E75-4EF9-87D9-695658B74C67}"/>
    <cellStyle name="20% - Accent1 2 2" xfId="47" xr:uid="{6DBD3F52-E162-4D4E-ACE5-F909D1E239B7}"/>
    <cellStyle name="20% - Accent1 2 2 2" xfId="110" xr:uid="{BC441315-1CD0-49AD-88AF-48CA3E410294}"/>
    <cellStyle name="20% - Accent1 2 3" xfId="28" xr:uid="{6B72AFBF-49A3-46C5-AD33-62569EF1F598}"/>
    <cellStyle name="20% - Accent1 2 3 2" xfId="92" xr:uid="{BFFC1FFC-B6F3-4088-9102-4ABE35D1E9C9}"/>
    <cellStyle name="20% - Accent1 2 4" xfId="75" xr:uid="{4D219234-A75B-4B1A-B376-95BB9C5CFF4C}"/>
    <cellStyle name="20% - Accent1 3" xfId="16" xr:uid="{AFFB55D0-3346-4A13-91E7-88BE83F4E85C}"/>
    <cellStyle name="20% - Accent1 3 2" xfId="53" xr:uid="{47DA34F8-6655-4EC3-922F-B749199FE246}"/>
    <cellStyle name="20% - Accent1 3 2 2" xfId="116" xr:uid="{7020D971-86F8-49A8-A9FF-F1E5CFF4A6B0}"/>
    <cellStyle name="20% - Accent1 3 3" xfId="34" xr:uid="{1C7A062A-0520-4A44-8820-5A69B45DC0E4}"/>
    <cellStyle name="20% - Accent1 3 3 2" xfId="98" xr:uid="{B51CF214-5004-4F78-81DC-DD52CA6B353B}"/>
    <cellStyle name="20% - Accent1 3 4" xfId="81" xr:uid="{93877CDE-003B-49AD-A57C-9C0E138AF4FF}"/>
    <cellStyle name="20% - Accent1 4" xfId="41" xr:uid="{1F1E4270-0B7D-4939-B3CC-B188CA05E2E7}"/>
    <cellStyle name="20% - Accent1 4 2" xfId="104" xr:uid="{1BFD751C-1FE9-49ED-8850-B9853BC036F4}"/>
    <cellStyle name="20% - Accent1 5" xfId="22" xr:uid="{E785F7EE-C5D2-4183-B08B-FE63781E22E9}"/>
    <cellStyle name="20% - Accent1 5 2" xfId="86" xr:uid="{4E476468-03A7-4173-BE37-D8FE7319CD51}"/>
    <cellStyle name="20% - Accent1 6" xfId="61" xr:uid="{8F6F7670-22EF-4C06-883F-221C5E4ACF4C}"/>
    <cellStyle name="20% - Accent1 6 2" xfId="123" xr:uid="{6ABD7406-A3ED-40AF-8D9B-02BF556284A6}"/>
    <cellStyle name="20% - Accent1 7" xfId="69" xr:uid="{757909C0-5870-40B8-B168-EE0A39FE4F8B}"/>
    <cellStyle name="20% - Accent1 8" xfId="131" xr:uid="{CBB46E45-9F69-4F6E-8C2C-28E5A1A730F7}"/>
    <cellStyle name="20% - Accent2" xfId="160" builtinId="34" customBuiltin="1"/>
    <cellStyle name="20% - Accent3" xfId="164" builtinId="38" customBuiltin="1"/>
    <cellStyle name="20% - Accent4" xfId="168" builtinId="42" customBuiltin="1"/>
    <cellStyle name="20% - Accent4 2" xfId="12" xr:uid="{8C6CA8C9-78E3-446A-A46B-3FD978B1BCC2}"/>
    <cellStyle name="20% - Accent4 2 2" xfId="46" xr:uid="{F7018BEE-A195-42B4-B337-C4377AF73DE2}"/>
    <cellStyle name="20% - Accent4 2 2 2" xfId="109" xr:uid="{D5481669-BAF8-423D-B5B5-8FFC8757FD1B}"/>
    <cellStyle name="20% - Accent4 2 3" xfId="29" xr:uid="{16E72477-6A0B-46FB-846B-1154FFBEFD24}"/>
    <cellStyle name="20% - Accent4 2 3 2" xfId="93" xr:uid="{EF048F17-9764-4527-ADAD-C16970A352C6}"/>
    <cellStyle name="20% - Accent4 2 4" xfId="76" xr:uid="{4E4A3297-58C1-413E-A6F0-BE2DFABAA542}"/>
    <cellStyle name="20% - Accent4 3" xfId="17" xr:uid="{3255FC33-D8FC-438B-864D-E750A0641165}"/>
    <cellStyle name="20% - Accent4 3 2" xfId="54" xr:uid="{2316E5FC-2164-4B00-85AE-C8804A048E39}"/>
    <cellStyle name="20% - Accent4 3 2 2" xfId="117" xr:uid="{835CC4BB-E931-45AD-85E6-BE691A17B519}"/>
    <cellStyle name="20% - Accent4 3 3" xfId="35" xr:uid="{AB4AAA4E-06EC-444C-B84F-2ACF3DA393F5}"/>
    <cellStyle name="20% - Accent4 3 3 2" xfId="99" xr:uid="{ED0A03DD-86F6-46E6-AF4B-1D0FA0CA569A}"/>
    <cellStyle name="20% - Accent4 3 4" xfId="82" xr:uid="{B61EAF14-540A-487D-883C-C384A2DE586F}"/>
    <cellStyle name="20% - Accent4 4" xfId="42" xr:uid="{16166A79-901E-4A21-A24A-300E429643FB}"/>
    <cellStyle name="20% - Accent4 4 2" xfId="105" xr:uid="{8A440479-C0B6-4E84-938A-1BDA344D95D1}"/>
    <cellStyle name="20% - Accent4 5" xfId="23" xr:uid="{FE1E7E90-C869-4814-AA49-BCE1A8031F90}"/>
    <cellStyle name="20% - Accent4 5 2" xfId="87" xr:uid="{39D123BE-CB99-482B-A23D-85BF4F88CE42}"/>
    <cellStyle name="20% - Accent4 6" xfId="62" xr:uid="{CB4FED06-C944-4C56-9CAE-CE37C42ED6DA}"/>
    <cellStyle name="20% - Accent4 6 2" xfId="124" xr:uid="{A5FF641B-1E43-4D42-A78A-14700672EC76}"/>
    <cellStyle name="20% - Accent4 7" xfId="70" xr:uid="{176331AF-2D7C-447D-8022-3853B8922879}"/>
    <cellStyle name="20% - Accent4 8" xfId="132" xr:uid="{E3F199B5-0F83-4E1A-A048-BEAA021573EA}"/>
    <cellStyle name="20% - Accent5" xfId="172" builtinId="46" customBuiltin="1"/>
    <cellStyle name="20% - Accent6" xfId="176" builtinId="50" customBuiltin="1"/>
    <cellStyle name="20% - Accent6 2" xfId="13" xr:uid="{E1FE885D-A57D-4853-B460-0FF6ABBD3AEA}"/>
    <cellStyle name="20% - Accent6 2 2" xfId="49" xr:uid="{94E0B545-971B-4D9E-8CEA-8CB4ED5C3FC1}"/>
    <cellStyle name="20% - Accent6 2 2 2" xfId="112" xr:uid="{5DF08CED-D6A0-4A10-9471-AF824E98675B}"/>
    <cellStyle name="20% - Accent6 2 3" xfId="30" xr:uid="{2D557CD4-E04F-4362-8B78-F7703A5A095B}"/>
    <cellStyle name="20% - Accent6 2 3 2" xfId="94" xr:uid="{4C276010-A041-4343-9513-AFD7BB766FA5}"/>
    <cellStyle name="20% - Accent6 2 4" xfId="77" xr:uid="{53AA9297-E49D-4558-B535-3E2D1E835507}"/>
    <cellStyle name="20% - Accent6 3" xfId="18" xr:uid="{50D42449-0257-4F76-BE6B-EC4F2945052C}"/>
    <cellStyle name="20% - Accent6 3 2" xfId="55" xr:uid="{BB0F7043-1842-407D-B319-0C29C65B8BAE}"/>
    <cellStyle name="20% - Accent6 3 2 2" xfId="118" xr:uid="{7C159BC3-2ED1-4772-92EE-9111AC2011E6}"/>
    <cellStyle name="20% - Accent6 3 3" xfId="36" xr:uid="{5D52AA0A-1645-44B5-B5E5-6D222DE40EDF}"/>
    <cellStyle name="20% - Accent6 3 3 2" xfId="100" xr:uid="{41753D73-505F-4FA7-BA0B-624532C9111A}"/>
    <cellStyle name="20% - Accent6 3 4" xfId="83" xr:uid="{BE45AB5E-BC2A-4753-9354-F01A846D4828}"/>
    <cellStyle name="20% - Accent6 4" xfId="43" xr:uid="{62B9E18C-AB31-4BA8-A3E0-77CCB3C68186}"/>
    <cellStyle name="20% - Accent6 4 2" xfId="106" xr:uid="{C9E7ACC0-DFE0-44CF-BD7D-FD9D49A5EA7D}"/>
    <cellStyle name="20% - Accent6 5" xfId="24" xr:uid="{4DC7EFB5-FFE9-49F3-BA9A-A99A1C3552F4}"/>
    <cellStyle name="20% - Accent6 5 2" xfId="88" xr:uid="{5A26B57F-FEC9-4128-97A8-BACC0F4114A1}"/>
    <cellStyle name="20% - Accent6 6" xfId="63" xr:uid="{0AABCEBE-89A8-4C2F-BDFC-B38AD3E986BA}"/>
    <cellStyle name="20% - Accent6 6 2" xfId="125" xr:uid="{05B1D090-7070-483E-A137-236543EC23CD}"/>
    <cellStyle name="20% - Accent6 7" xfId="71" xr:uid="{180D899A-B8EA-4AC7-B495-629171E43E30}"/>
    <cellStyle name="20% - Accent6 8" xfId="133" xr:uid="{EE21DD3E-F57C-4C83-9504-C7055B880A4D}"/>
    <cellStyle name="40% - Accent1" xfId="157" builtinId="31" customBuiltin="1"/>
    <cellStyle name="40% - Accent2" xfId="161" builtinId="35" customBuiltin="1"/>
    <cellStyle name="40% - Accent3" xfId="165" builtinId="39" customBuiltin="1"/>
    <cellStyle name="40% - Accent4" xfId="169" builtinId="43" customBuiltin="1"/>
    <cellStyle name="40% - Accent5" xfId="173" builtinId="47" customBuiltin="1"/>
    <cellStyle name="40% - Accent6" xfId="177" builtinId="51" customBuiltin="1"/>
    <cellStyle name="60% - Accent1" xfId="158" builtinId="32" customBuiltin="1"/>
    <cellStyle name="60% - Accent1 2" xfId="187" xr:uid="{2AE06FAA-D2C2-4C1E-87AF-6172DCE68F96}"/>
    <cellStyle name="60% - Accent2" xfId="162" builtinId="36" customBuiltin="1"/>
    <cellStyle name="60% - Accent3" xfId="166" builtinId="40" customBuiltin="1"/>
    <cellStyle name="60% - Accent4" xfId="170" builtinId="44" customBuiltin="1"/>
    <cellStyle name="60% - Accent5" xfId="174" builtinId="48" customBuiltin="1"/>
    <cellStyle name="60% - Accent6" xfId="178" builtinId="52" customBuiltin="1"/>
    <cellStyle name="Accent1" xfId="155" builtinId="29" customBuiltin="1"/>
    <cellStyle name="Accent2" xfId="159" builtinId="33" customBuiltin="1"/>
    <cellStyle name="Accent3" xfId="163" builtinId="37" customBuiltin="1"/>
    <cellStyle name="Accent4" xfId="167" builtinId="41" customBuiltin="1"/>
    <cellStyle name="Accent5" xfId="171" builtinId="45" customBuiltin="1"/>
    <cellStyle name="Accent6" xfId="175" builtinId="49" customBuiltin="1"/>
    <cellStyle name="Bad" xfId="145" builtinId="27" customBuiltin="1"/>
    <cellStyle name="Calculation" xfId="149" builtinId="22" customBuiltin="1"/>
    <cellStyle name="Check Cell" xfId="151" builtinId="23" customBuiltin="1"/>
    <cellStyle name="Comma 2" xfId="9" xr:uid="{A98E3BC9-BC46-464B-B3D4-9B25F0838C8E}"/>
    <cellStyle name="Comma 2 2" xfId="44" xr:uid="{C2D8F18E-DC7B-4178-98C3-BC63E67DE903}"/>
    <cellStyle name="Comma 2 2 2" xfId="107" xr:uid="{0EA3908F-604F-4745-B10E-3DCCC3FD1C4A}"/>
    <cellStyle name="Comma 2 2 3" xfId="190" xr:uid="{F40F65C0-4429-4295-82CC-BC912AB6CFAD}"/>
    <cellStyle name="Comma 2 3" xfId="26" xr:uid="{3E26E6A5-0833-4CE9-A3B4-08C2311FD5EE}"/>
    <cellStyle name="Comma 2 3 2" xfId="90" xr:uid="{EF8FF317-3CCB-4158-BC68-2E381D7CE3F5}"/>
    <cellStyle name="Comma 2 4" xfId="66" xr:uid="{BC9C19A7-27B0-419E-A1F7-B723D1AEB703}"/>
    <cellStyle name="Comma 2 4 2" xfId="127" xr:uid="{5ED67C6D-CD78-41DC-8348-63B88AE543FB}"/>
    <cellStyle name="Comma 2 5" xfId="73" xr:uid="{8674ADEE-AB3D-429D-A629-932182683D62}"/>
    <cellStyle name="Comma 2 6" xfId="180" xr:uid="{0FA04EE8-1D80-4148-830D-26938F9E06CA}"/>
    <cellStyle name="Comma 3" xfId="14" xr:uid="{06BC04F6-31E8-44BE-8183-2877A34039E9}"/>
    <cellStyle name="Comma 3 2" xfId="51" xr:uid="{0FE209CA-AA58-4769-BD54-6F84B5BB88EF}"/>
    <cellStyle name="Comma 3 2 2" xfId="114" xr:uid="{09C0EC8F-2E10-4562-AC21-5C7E7782FD2C}"/>
    <cellStyle name="Comma 3 3" xfId="32" xr:uid="{40C45529-B784-41BB-8515-9826A5E0E2DE}"/>
    <cellStyle name="Comma 3 3 2" xfId="96" xr:uid="{89335DEE-C087-4778-BD69-A39E6D06340E}"/>
    <cellStyle name="Comma 3 4" xfId="79" xr:uid="{4E9B3A27-1A3F-430D-8466-5865B1011CA8}"/>
    <cellStyle name="Comma 3 5" xfId="182" xr:uid="{331846B7-B2AE-4A7E-A329-A6C72F420712}"/>
    <cellStyle name="Comma 4" xfId="39" xr:uid="{6DA35DD7-E1EC-4041-A17A-13FECA3C91A1}"/>
    <cellStyle name="Comma 4 2" xfId="102" xr:uid="{63E16DAE-5D26-4459-805D-E6F63D698BC7}"/>
    <cellStyle name="Comma 5" xfId="59" xr:uid="{B1703637-0117-4B89-8D1C-0FACAE5EF2E1}"/>
    <cellStyle name="Comma 5 2" xfId="121" xr:uid="{6B9C3CA8-18C2-4F44-9A99-5D13D6C901CE}"/>
    <cellStyle name="Comma 6" xfId="119" xr:uid="{16339460-F792-4E23-B895-BDE6AA4C4C8E}"/>
    <cellStyle name="Comma 7" xfId="57" xr:uid="{87F54277-81E9-498E-91C8-A276FEE551C1}"/>
    <cellStyle name="Currency 2" xfId="183" xr:uid="{311D9BDA-E657-4F1C-A205-0956FB59F294}"/>
    <cellStyle name="Explanatory Text" xfId="153" builtinId="53" customBuiltin="1"/>
    <cellStyle name="Good" xfId="144" builtinId="26" customBuiltin="1"/>
    <cellStyle name="Heading 1" xfId="140" builtinId="16" customBuiltin="1"/>
    <cellStyle name="Heading 2" xfId="141" builtinId="17" customBuiltin="1"/>
    <cellStyle name="Heading 3" xfId="142" builtinId="18" customBuiltin="1"/>
    <cellStyle name="Heading 4" xfId="143" builtinId="19" customBuiltin="1"/>
    <cellStyle name="Input" xfId="147" builtinId="20" customBuiltin="1"/>
    <cellStyle name="Linked Cell" xfId="150" builtinId="24" customBuiltin="1"/>
    <cellStyle name="Neutral" xfId="146" builtinId="28" customBuiltin="1"/>
    <cellStyle name="Normal" xfId="0" builtinId="0"/>
    <cellStyle name="Normal 10" xfId="136" xr:uid="{442AC87F-258B-4AD1-8E21-BC00830E1B58}"/>
    <cellStyle name="Normal 2" xfId="6" xr:uid="{929FA1FE-00D3-4311-A6D6-9C75B43EC95E}"/>
    <cellStyle name="Normal 2 2" xfId="7" xr:uid="{46DCD7F5-C3DE-4905-B889-3E4AFF9A2E4B}"/>
    <cellStyle name="Normal 2 2 2" xfId="64" xr:uid="{EE672FE5-88C2-427B-A79D-92F65727A3F1}"/>
    <cellStyle name="Normal 2 2 3" xfId="108" xr:uid="{4E7D7FC9-5D25-4003-8782-2E3C7348748B}"/>
    <cellStyle name="Normal 2 2 4" xfId="45" xr:uid="{A4A94ADC-069E-49C8-810A-97E024C2567A}"/>
    <cellStyle name="Normal 2 3" xfId="25" xr:uid="{C78FFF17-3C84-49C4-BCFE-6CC6500B88F5}"/>
    <cellStyle name="Normal 2 3 2" xfId="89" xr:uid="{BE681E0C-3079-4CC7-9833-DF2512AFB9F5}"/>
    <cellStyle name="Normal 2 4" xfId="65" xr:uid="{3A22F18B-63C6-4FD8-B6E1-8C164D2F8196}"/>
    <cellStyle name="Normal 2 4 2" xfId="126" xr:uid="{6432C8AB-9412-4343-B593-1ABB58582F1B}"/>
    <cellStyle name="Normal 2 5" xfId="72" xr:uid="{F504DFA2-226C-4B51-ACEA-E1E05E865C61}"/>
    <cellStyle name="Normal 3" xfId="5" xr:uid="{612B7712-DB4F-427B-A0CC-383824EFA9CA}"/>
    <cellStyle name="Normal 3 2" xfId="50" xr:uid="{CD69C044-CCBF-4797-BF64-AC7E72906A1D}"/>
    <cellStyle name="Normal 3 2 2" xfId="113" xr:uid="{568F2F6F-9473-4296-8DFD-C7CBE256C962}"/>
    <cellStyle name="Normal 3 3" xfId="31" xr:uid="{C3772D6B-19D5-49D7-A6DD-0A2682B15BB4}"/>
    <cellStyle name="Normal 3 3 2" xfId="95" xr:uid="{08F1E30A-E06B-4F9D-B972-B7CD12588115}"/>
    <cellStyle name="Normal 3 4" xfId="78" xr:uid="{7B5DB926-A7F7-4E5F-A6CC-B1D4069AFF20}"/>
    <cellStyle name="Normal 4" xfId="19" xr:uid="{7DC77579-C8D0-41CD-B679-6665BA1E96A6}"/>
    <cellStyle name="Normal 4 2" xfId="37" xr:uid="{864E3106-6181-476D-81C4-948C9A58E373}"/>
    <cellStyle name="Normal 4 2 2" xfId="101" xr:uid="{AED261FB-D5CE-47F9-ADB3-9A3CB21B0633}"/>
    <cellStyle name="Normal 4 2 2 2" xfId="1" xr:uid="{C78A49F0-11AA-4978-BC18-08E939846A60}"/>
    <cellStyle name="Normal 4 2 2 2 2" xfId="191" xr:uid="{C4F6128C-A443-4168-B2AA-3045AC07FE4F}"/>
    <cellStyle name="Normal 4 2 3" xfId="134" xr:uid="{4B5DBE99-A5CB-4F07-A0B7-E5F8DC677076}"/>
    <cellStyle name="Normal 4 3" xfId="2" xr:uid="{9BCDDDA7-000B-4F36-8F45-17A83D17E3A8}"/>
    <cellStyle name="Normal 4 3 2" xfId="188" xr:uid="{8C841C25-E70A-4E89-8E1B-BE6E030BAC2B}"/>
    <cellStyle name="Normal 4 3 3" xfId="137" xr:uid="{23B6370A-6E7A-4BD4-BC29-8736E4477A60}"/>
    <cellStyle name="Normal 4 3 4" xfId="192" xr:uid="{7BD1A09A-009E-4690-ADA2-1DF8F0716EE1}"/>
    <cellStyle name="Normal 4 4" xfId="128" xr:uid="{3E31FA0C-F1CF-4C06-A32A-80EBD7A7C83E}"/>
    <cellStyle name="Normal 4 4 2" xfId="189" xr:uid="{9C0AAB4B-D8B4-4F7D-8ED6-313F9492D47D}"/>
    <cellStyle name="Normal 4 5" xfId="4" xr:uid="{87B7DADD-C632-4460-9EE0-286C052F7C6F}"/>
    <cellStyle name="Normal 4 5 2" xfId="194" xr:uid="{F4A8E3F4-D4AC-43F6-BFA0-91FDC465BF83}"/>
    <cellStyle name="Normal 5" xfId="38" xr:uid="{EA1CF645-0697-4714-BD62-60C690CB83BA}"/>
    <cellStyle name="Normal 5 2" xfId="179" xr:uid="{34D9000E-25EF-4605-B0C9-3B726C23504D}"/>
    <cellStyle name="Normal 6" xfId="3" xr:uid="{711727E5-B170-4F75-A275-764A09BA3494}"/>
    <cellStyle name="Normal 6 2" xfId="56" xr:uid="{0C6798E7-9908-4021-8BD0-C43F6C1E8B2A}"/>
    <cellStyle name="Normal 6 3" xfId="193" xr:uid="{7F44CB41-FE84-436A-9CEF-286C1B2D2F50}"/>
    <cellStyle name="Normal 7" xfId="58" xr:uid="{A75C743F-3E71-41C9-A993-73CADEB19815}"/>
    <cellStyle name="Normal 7 2" xfId="120" xr:uid="{87F892D5-DE1C-43A0-8323-F4550BC13931}"/>
    <cellStyle name="Normal 8" xfId="138" xr:uid="{B9E6C07C-CA23-47D8-B6FE-4D614B92EFDC}"/>
    <cellStyle name="Note 2" xfId="186" xr:uid="{417B0B96-9EEA-4E09-9D87-70DF6058805B}"/>
    <cellStyle name="Output" xfId="148" builtinId="21" customBuiltin="1"/>
    <cellStyle name="Percent" xfId="8" builtinId="5"/>
    <cellStyle name="Percent 2" xfId="10" xr:uid="{B07DC1C0-942B-4AD5-82A6-CE9570CB850B}"/>
    <cellStyle name="Percent 2 2" xfId="48" xr:uid="{0094C5A9-5487-4913-8BB1-8E77768F895F}"/>
    <cellStyle name="Percent 2 2 2" xfId="67" xr:uid="{2A9FFD61-CE33-4BE1-88C8-2A67501C6728}"/>
    <cellStyle name="Percent 2 2 2 2" xfId="185" xr:uid="{94E26B3D-D08C-4359-8A32-61FB8CD68696}"/>
    <cellStyle name="Percent 2 2 3" xfId="111" xr:uid="{5E8EA12F-F029-4C47-B37B-F72C19A17A30}"/>
    <cellStyle name="Percent 2 3" xfId="27" xr:uid="{8E278399-5541-4E02-8C71-CE9F6A2E83E5}"/>
    <cellStyle name="Percent 2 3 2" xfId="91" xr:uid="{780C4FEF-DE5B-4F6D-ADB6-16361ED24976}"/>
    <cellStyle name="Percent 2 4" xfId="74" xr:uid="{038CC72A-0284-4712-88B5-D42420781B4C}"/>
    <cellStyle name="Percent 2 5" xfId="181" xr:uid="{8C258215-9132-46F1-BDC2-4AC028DAD873}"/>
    <cellStyle name="Percent 3" xfId="15" xr:uid="{6B986135-3E16-45B9-86CC-9D5190962822}"/>
    <cellStyle name="Percent 3 2" xfId="52" xr:uid="{31C4F4C2-159A-4400-9DBF-426EE78A61C1}"/>
    <cellStyle name="Percent 3 2 2" xfId="115" xr:uid="{E83B8E86-8EF5-4B11-BF06-24502CABFA02}"/>
    <cellStyle name="Percent 3 3" xfId="33" xr:uid="{BE33E27B-5AE6-49AE-A7DC-7DEB6872A131}"/>
    <cellStyle name="Percent 3 3 2" xfId="97" xr:uid="{09B755AB-81EC-4578-823E-7D3F7FB6C7A5}"/>
    <cellStyle name="Percent 3 4" xfId="80" xr:uid="{6529DF41-5410-4C29-B1F1-A106FFD2CBC9}"/>
    <cellStyle name="Percent 3 5" xfId="184" xr:uid="{D5933640-A780-419F-B2C2-6F0C8228148E}"/>
    <cellStyle name="Percent 4" xfId="20" xr:uid="{8BD7F5B1-01FB-46C8-B072-020C5B22B4D0}"/>
    <cellStyle name="Percent 4 2" xfId="40" xr:uid="{BAB85334-1318-43A2-9B0D-A9176DD1CCAC}"/>
    <cellStyle name="Percent 4 2 2" xfId="103" xr:uid="{7F7D841D-0254-468C-8EB9-7F99A1ED0E44}"/>
    <cellStyle name="Percent 4 3" xfId="84" xr:uid="{9CC741DA-8828-4780-AA40-A57B97C2E72D}"/>
    <cellStyle name="Percent 4 4" xfId="129" xr:uid="{678ABF06-BE86-4692-B00C-0153F920BE57}"/>
    <cellStyle name="Percent 5" xfId="21" xr:uid="{ADAE0A05-0736-4E68-B40C-F3DB6049D0F8}"/>
    <cellStyle name="Percent 5 2" xfId="85" xr:uid="{54C8CFFB-8745-4D7B-AC83-00A1868ECB52}"/>
    <cellStyle name="Percent 5 3" xfId="135" xr:uid="{9E454BC6-9D47-4C26-8D17-C7EB70688172}"/>
    <cellStyle name="Percent 6" xfId="60" xr:uid="{0C8CFE89-C4FB-49B7-A49B-C1078494C839}"/>
    <cellStyle name="Percent 6 2" xfId="122" xr:uid="{A87BBF66-042F-4A68-831E-945A14A68D55}"/>
    <cellStyle name="Percent 7" xfId="68" xr:uid="{27175CB0-6FC1-4BA5-81C7-381DB3AABA01}"/>
    <cellStyle name="Percent 8" xfId="130" xr:uid="{053611EC-DFB9-4E22-8535-B95A15DB3168}"/>
    <cellStyle name="Title" xfId="139" builtinId="15" customBuiltin="1"/>
    <cellStyle name="Total" xfId="154" builtinId="25" customBuiltin="1"/>
    <cellStyle name="Warning Text" xfId="152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an.mistro\Downloads\Master%20Measure%20and%20Screening%20File%20TPIV%20FY21Q1%20TRM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&amp;A"/>
      <sheetName val="Measures"/>
      <sheetName val="HESP Summary"/>
      <sheetName val="RIP Summary"/>
      <sheetName val="DIP non-lighting Summary"/>
      <sheetName val="LI Summary"/>
      <sheetName val="DIP Lighting Summary"/>
      <sheetName val="C&amp;I Non-Lighting"/>
      <sheetName val="PUC (Base) Avoided Costs Res"/>
      <sheetName val="PUC (Base) Avoided Costs Com"/>
      <sheetName val="Scen 2+3 Avoided Costs Res"/>
      <sheetName val="Scen 2+3 Avoided Costs Com"/>
      <sheetName val="Scen 4 Avoided Costs Res"/>
      <sheetName val="Scen 4 Avoided Costs Com"/>
      <sheetName val="PUC (High) Avoided Costs Res"/>
      <sheetName val="PUC (High) Avoided Costs Com"/>
      <sheetName val="Rebuttal Avoided Costs Res"/>
      <sheetName val="Rebuttal Avoided Costs Com"/>
      <sheetName val="AESC 2018 Avoided Costs Res"/>
      <sheetName val="AESC 2018 Avoided Costs Com"/>
      <sheetName val="EMT As Filed Avoided Costs Res"/>
      <sheetName val="EMT As Filed Avoided Costs Com"/>
      <sheetName val="PUC (HighRel) Avoided Costs Res"/>
      <sheetName val="PUC (HighRel) Avoided Costs Com"/>
      <sheetName val="Comparison Charts"/>
    </sheetNames>
    <sheetDataSet>
      <sheetData sheetId="0">
        <row r="14">
          <cell r="A14">
            <v>2.8</v>
          </cell>
        </row>
        <row r="17">
          <cell r="A17">
            <v>2.8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D0D765-53C5-4B1B-B306-C725424261C5}">
  <dimension ref="A1:T40"/>
  <sheetViews>
    <sheetView workbookViewId="0">
      <selection activeCell="L13" sqref="L13"/>
    </sheetView>
  </sheetViews>
  <sheetFormatPr defaultRowHeight="15" x14ac:dyDescent="0.25"/>
  <cols>
    <col min="6" max="6" width="7.7109375" bestFit="1" customWidth="1"/>
    <col min="10" max="10" width="7.7109375" bestFit="1" customWidth="1"/>
  </cols>
  <sheetData>
    <row r="1" spans="1:20" x14ac:dyDescent="0.25">
      <c r="A1" s="4"/>
      <c r="B1" s="5"/>
      <c r="C1" s="147" t="s">
        <v>11</v>
      </c>
      <c r="D1" s="148"/>
      <c r="E1" s="148"/>
      <c r="F1" s="149"/>
      <c r="G1" s="156" t="s">
        <v>12</v>
      </c>
      <c r="H1" s="157"/>
      <c r="I1" s="157"/>
      <c r="J1" s="158"/>
    </row>
    <row r="2" spans="1:20" x14ac:dyDescent="0.25">
      <c r="A2" s="4"/>
      <c r="B2" s="5"/>
      <c r="C2" s="150"/>
      <c r="D2" s="151"/>
      <c r="E2" s="151"/>
      <c r="F2" s="152"/>
      <c r="G2" s="159"/>
      <c r="H2" s="160"/>
      <c r="I2" s="160"/>
      <c r="J2" s="161"/>
    </row>
    <row r="3" spans="1:20" x14ac:dyDescent="0.25">
      <c r="A3" s="4"/>
      <c r="B3" s="5"/>
      <c r="C3" s="153"/>
      <c r="D3" s="154"/>
      <c r="E3" s="154"/>
      <c r="F3" s="155"/>
      <c r="G3" s="162"/>
      <c r="H3" s="163"/>
      <c r="I3" s="163"/>
      <c r="J3" s="164"/>
    </row>
    <row r="4" spans="1:20" ht="26.25" thickBot="1" x14ac:dyDescent="0.3">
      <c r="A4" s="6"/>
      <c r="B4" s="6"/>
      <c r="C4" s="13" t="s">
        <v>5</v>
      </c>
      <c r="D4" s="14" t="s">
        <v>6</v>
      </c>
      <c r="E4" s="14" t="s">
        <v>7</v>
      </c>
      <c r="F4" s="15" t="s">
        <v>8</v>
      </c>
      <c r="G4" s="13" t="s">
        <v>5</v>
      </c>
      <c r="H4" s="14" t="s">
        <v>6</v>
      </c>
      <c r="I4" s="14" t="s">
        <v>7</v>
      </c>
      <c r="J4" s="15" t="s">
        <v>8</v>
      </c>
    </row>
    <row r="5" spans="1:20" x14ac:dyDescent="0.25">
      <c r="A5" s="12" t="s">
        <v>9</v>
      </c>
      <c r="B5" s="6"/>
      <c r="C5" s="57" t="s">
        <v>10</v>
      </c>
      <c r="D5" s="56" t="s">
        <v>10</v>
      </c>
      <c r="E5" s="56" t="s">
        <v>10</v>
      </c>
      <c r="F5" s="56" t="s">
        <v>10</v>
      </c>
      <c r="G5" s="56" t="s">
        <v>10</v>
      </c>
      <c r="H5" s="56" t="s">
        <v>10</v>
      </c>
      <c r="I5" s="56" t="s">
        <v>10</v>
      </c>
      <c r="J5" s="58" t="s">
        <v>10</v>
      </c>
    </row>
    <row r="6" spans="1:20" x14ac:dyDescent="0.25">
      <c r="A6" s="47">
        <v>2021</v>
      </c>
      <c r="B6" s="8"/>
      <c r="C6" s="50">
        <v>5.4280367337620414E-2</v>
      </c>
      <c r="D6" s="51">
        <v>4.7142888881649629E-2</v>
      </c>
      <c r="E6" s="51">
        <v>4.1529291549642473E-2</v>
      </c>
      <c r="F6" s="51">
        <v>3.490338345847533E-2</v>
      </c>
      <c r="G6" s="51">
        <v>3.0527029081267071E-3</v>
      </c>
      <c r="H6" s="51">
        <v>2.3985925489165686E-3</v>
      </c>
      <c r="I6" s="51">
        <v>1.8103786135732893E-3</v>
      </c>
      <c r="J6" s="52">
        <v>1.1034547516403769E-3</v>
      </c>
      <c r="L6" s="1"/>
      <c r="M6" s="1"/>
      <c r="N6" s="1"/>
      <c r="O6" s="1"/>
      <c r="Q6" s="20"/>
      <c r="R6" s="20"/>
      <c r="S6" s="20"/>
      <c r="T6" s="20"/>
    </row>
    <row r="7" spans="1:20" x14ac:dyDescent="0.25">
      <c r="A7" s="47">
        <v>2022</v>
      </c>
      <c r="B7" s="8"/>
      <c r="C7" s="50">
        <v>6.1514002824327001E-2</v>
      </c>
      <c r="D7" s="51">
        <v>5.7582940822090929E-2</v>
      </c>
      <c r="E7" s="51">
        <v>4.2596248711414528E-2</v>
      </c>
      <c r="F7" s="51">
        <v>3.8522274633071452E-2</v>
      </c>
      <c r="G7" s="51">
        <v>5.174351085802247E-3</v>
      </c>
      <c r="H7" s="51">
        <v>4.4253952814517182E-3</v>
      </c>
      <c r="I7" s="51">
        <v>2.5564663143978661E-3</v>
      </c>
      <c r="J7" s="52">
        <v>1.6547021496870159E-3</v>
      </c>
      <c r="L7" s="1"/>
      <c r="M7" s="1"/>
      <c r="N7" s="1"/>
      <c r="O7" s="1"/>
      <c r="Q7" s="20"/>
      <c r="R7" s="20"/>
      <c r="S7" s="20"/>
      <c r="T7" s="20"/>
    </row>
    <row r="8" spans="1:20" x14ac:dyDescent="0.25">
      <c r="A8" s="47">
        <v>2023</v>
      </c>
      <c r="B8" s="8"/>
      <c r="C8" s="50">
        <v>5.8869622096148384E-2</v>
      </c>
      <c r="D8" s="51">
        <v>5.7516509677655092E-2</v>
      </c>
      <c r="E8" s="51">
        <v>3.90469379568609E-2</v>
      </c>
      <c r="F8" s="51">
        <v>3.7707482764973578E-2</v>
      </c>
      <c r="G8" s="51">
        <v>6.126014401919946E-3</v>
      </c>
      <c r="H8" s="51">
        <v>5.4863164730897156E-3</v>
      </c>
      <c r="I8" s="51">
        <v>2.8322172183499255E-3</v>
      </c>
      <c r="J8" s="52">
        <v>1.9999045587223811E-3</v>
      </c>
      <c r="L8" s="1"/>
      <c r="M8" s="1"/>
      <c r="N8" s="1"/>
      <c r="O8" s="1"/>
      <c r="Q8" s="20"/>
      <c r="R8" s="20"/>
      <c r="S8" s="20"/>
      <c r="T8" s="20"/>
    </row>
    <row r="9" spans="1:20" x14ac:dyDescent="0.25">
      <c r="A9" s="47">
        <v>2024</v>
      </c>
      <c r="B9" s="8"/>
      <c r="C9" s="50">
        <v>6.0033420103436909E-2</v>
      </c>
      <c r="D9" s="51">
        <v>5.882580313993329E-2</v>
      </c>
      <c r="E9" s="51">
        <v>4.1389160133610423E-2</v>
      </c>
      <c r="F9" s="51">
        <v>3.9670921108749736E-2</v>
      </c>
      <c r="G9" s="51">
        <v>6.1521587232524827E-3</v>
      </c>
      <c r="H9" s="51">
        <v>5.5259769755560467E-3</v>
      </c>
      <c r="I9" s="51">
        <v>3.0398405721738259E-3</v>
      </c>
      <c r="J9" s="52">
        <v>2.1198666228598034E-3</v>
      </c>
      <c r="L9" s="1"/>
      <c r="M9" s="1"/>
      <c r="N9" s="1"/>
      <c r="O9" s="1"/>
      <c r="Q9" s="20"/>
      <c r="R9" s="20"/>
      <c r="S9" s="20"/>
      <c r="T9" s="20"/>
    </row>
    <row r="10" spans="1:20" x14ac:dyDescent="0.25">
      <c r="A10" s="47">
        <v>2025</v>
      </c>
      <c r="B10" s="8"/>
      <c r="C10" s="50">
        <v>5.8764934681045967E-2</v>
      </c>
      <c r="D10" s="51">
        <v>5.7694175795161784E-2</v>
      </c>
      <c r="E10" s="51">
        <v>4.0588041926335264E-2</v>
      </c>
      <c r="F10" s="51">
        <v>3.8614560461627846E-2</v>
      </c>
      <c r="G10" s="51">
        <v>5.9387057374093027E-3</v>
      </c>
      <c r="H10" s="51">
        <v>5.3530828043039016E-3</v>
      </c>
      <c r="I10" s="51">
        <v>2.9564187775755531E-3</v>
      </c>
      <c r="J10" s="52">
        <v>2.0536765529815893E-3</v>
      </c>
      <c r="L10" s="1"/>
      <c r="M10" s="1"/>
      <c r="N10" s="1"/>
      <c r="O10" s="1"/>
      <c r="Q10" s="20"/>
      <c r="R10" s="20"/>
      <c r="S10" s="20"/>
      <c r="T10" s="20"/>
    </row>
    <row r="11" spans="1:20" x14ac:dyDescent="0.25">
      <c r="A11" s="47">
        <v>2026</v>
      </c>
      <c r="B11" s="8"/>
      <c r="C11" s="50">
        <v>6.0468433407899071E-2</v>
      </c>
      <c r="D11" s="51">
        <v>5.7747876253461387E-2</v>
      </c>
      <c r="E11" s="51">
        <v>4.2151559447879856E-2</v>
      </c>
      <c r="F11" s="51">
        <v>3.8321195386113373E-2</v>
      </c>
      <c r="G11" s="51">
        <v>6.0050142067525217E-3</v>
      </c>
      <c r="H11" s="51">
        <v>5.2505328824729892E-3</v>
      </c>
      <c r="I11" s="51">
        <v>3.0131406105796377E-3</v>
      </c>
      <c r="J11" s="52">
        <v>1.9821595539169907E-3</v>
      </c>
      <c r="L11" s="1"/>
      <c r="M11" s="1"/>
      <c r="N11" s="1"/>
      <c r="O11" s="1"/>
      <c r="Q11" s="20"/>
      <c r="R11" s="20"/>
      <c r="S11" s="20"/>
      <c r="T11" s="20"/>
    </row>
    <row r="12" spans="1:20" x14ac:dyDescent="0.25">
      <c r="A12" s="47">
        <v>2027</v>
      </c>
      <c r="B12" s="8"/>
      <c r="C12" s="50">
        <v>6.156858744942182E-2</v>
      </c>
      <c r="D12" s="51">
        <v>5.7022217869556385E-2</v>
      </c>
      <c r="E12" s="51">
        <v>4.4501765049013604E-2</v>
      </c>
      <c r="F12" s="51">
        <v>3.8546381467421738E-2</v>
      </c>
      <c r="G12" s="51">
        <v>5.9488470192784436E-3</v>
      </c>
      <c r="H12" s="51">
        <v>5.0212867150540175E-3</v>
      </c>
      <c r="I12" s="51">
        <v>3.0890012934926278E-3</v>
      </c>
      <c r="J12" s="52">
        <v>1.9140242684127311E-3</v>
      </c>
      <c r="L12" s="1"/>
      <c r="M12" s="1"/>
      <c r="N12" s="1"/>
      <c r="O12" s="1"/>
      <c r="Q12" s="20"/>
      <c r="R12" s="20"/>
      <c r="S12" s="20"/>
      <c r="T12" s="20"/>
    </row>
    <row r="13" spans="1:20" x14ac:dyDescent="0.25">
      <c r="A13" s="47">
        <v>2028</v>
      </c>
      <c r="B13" s="8"/>
      <c r="C13" s="50">
        <v>6.0142884189836689E-2</v>
      </c>
      <c r="D13" s="51">
        <v>5.9706181874393666E-2</v>
      </c>
      <c r="E13" s="51">
        <v>4.324648751975247E-2</v>
      </c>
      <c r="F13" s="51">
        <v>4.1721258333087284E-2</v>
      </c>
      <c r="G13" s="51">
        <v>5.4991181739552511E-3</v>
      </c>
      <c r="H13" s="51">
        <v>4.9703099083261799E-3</v>
      </c>
      <c r="I13" s="51">
        <v>2.8217796648600246E-3</v>
      </c>
      <c r="J13" s="52">
        <v>1.9758203632128041E-3</v>
      </c>
      <c r="L13" s="1"/>
      <c r="M13" s="1"/>
      <c r="N13" s="1"/>
      <c r="O13" s="1"/>
      <c r="Q13" s="20"/>
      <c r="R13" s="20"/>
      <c r="S13" s="20"/>
      <c r="T13" s="20"/>
    </row>
    <row r="14" spans="1:20" x14ac:dyDescent="0.25">
      <c r="A14" s="47">
        <v>2029</v>
      </c>
      <c r="B14" s="8"/>
      <c r="C14" s="50">
        <v>6.2310477027046694E-2</v>
      </c>
      <c r="D14" s="51">
        <v>6.2483478954972568E-2</v>
      </c>
      <c r="E14" s="51">
        <v>4.5074239481834685E-2</v>
      </c>
      <c r="F14" s="51">
        <v>4.328042743814306E-2</v>
      </c>
      <c r="G14" s="51">
        <v>5.1327082193276322E-3</v>
      </c>
      <c r="H14" s="51">
        <v>4.7050050995542398E-3</v>
      </c>
      <c r="I14" s="51">
        <v>2.6527160239499543E-3</v>
      </c>
      <c r="J14" s="52">
        <v>1.8437156918608296E-3</v>
      </c>
      <c r="L14" s="1"/>
      <c r="M14" s="1"/>
      <c r="N14" s="1"/>
      <c r="O14" s="1"/>
      <c r="Q14" s="20"/>
      <c r="R14" s="20"/>
      <c r="S14" s="20"/>
      <c r="T14" s="20"/>
    </row>
    <row r="15" spans="1:20" x14ac:dyDescent="0.25">
      <c r="A15" s="47">
        <v>2030</v>
      </c>
      <c r="B15" s="8"/>
      <c r="C15" s="50">
        <v>7.0198607226959517E-2</v>
      </c>
      <c r="D15" s="51">
        <v>7.0083385874022464E-2</v>
      </c>
      <c r="E15" s="51">
        <v>5.511023450815157E-2</v>
      </c>
      <c r="F15" s="51">
        <v>5.1895912550142462E-2</v>
      </c>
      <c r="G15" s="84">
        <v>4.3464772438483257E-3</v>
      </c>
      <c r="H15" s="84">
        <v>3.9656328525830139E-3</v>
      </c>
      <c r="I15" s="84">
        <v>2.3639360152921916E-3</v>
      </c>
      <c r="J15" s="85">
        <v>1.581514764175976E-3</v>
      </c>
      <c r="L15" s="1"/>
      <c r="M15" s="1"/>
      <c r="N15" s="1"/>
      <c r="O15" s="1"/>
      <c r="Q15" s="20"/>
      <c r="R15" s="20"/>
      <c r="S15" s="20"/>
      <c r="T15" s="20"/>
    </row>
    <row r="16" spans="1:20" x14ac:dyDescent="0.25">
      <c r="A16" s="47">
        <v>2031</v>
      </c>
      <c r="B16" s="8"/>
      <c r="C16" s="50">
        <v>7.0653962956489583E-2</v>
      </c>
      <c r="D16" s="51">
        <v>7.0727161130738722E-2</v>
      </c>
      <c r="E16" s="51">
        <v>5.479577119680526E-2</v>
      </c>
      <c r="F16" s="51">
        <v>5.1742197813865944E-2</v>
      </c>
      <c r="G16" s="84">
        <v>3.055149014531168E-3</v>
      </c>
      <c r="H16" s="84">
        <v>2.8002039739056777E-3</v>
      </c>
      <c r="I16" s="84">
        <v>1.6348227863355164E-3</v>
      </c>
      <c r="J16" s="85">
        <v>1.1023602313541361E-3</v>
      </c>
      <c r="L16" s="2"/>
      <c r="M16" s="2"/>
      <c r="N16" s="2"/>
      <c r="O16" s="2"/>
      <c r="Q16" s="20"/>
      <c r="R16" s="20"/>
      <c r="S16" s="20"/>
      <c r="T16" s="20"/>
    </row>
    <row r="17" spans="1:20" x14ac:dyDescent="0.25">
      <c r="A17" s="47">
        <v>2032</v>
      </c>
      <c r="B17" s="8"/>
      <c r="C17" s="50">
        <v>7.3583291828818884E-2</v>
      </c>
      <c r="D17" s="51">
        <v>7.021218568488069E-2</v>
      </c>
      <c r="E17" s="51">
        <v>5.792749707619118E-2</v>
      </c>
      <c r="F17" s="51">
        <v>5.0399799518842492E-2</v>
      </c>
      <c r="G17" s="22">
        <v>0</v>
      </c>
      <c r="H17" s="22">
        <v>0</v>
      </c>
      <c r="I17" s="22">
        <v>0</v>
      </c>
      <c r="J17" s="36">
        <v>0</v>
      </c>
      <c r="L17" s="1"/>
      <c r="M17" s="1"/>
      <c r="N17" s="1"/>
      <c r="O17" s="1"/>
      <c r="Q17" s="20"/>
      <c r="R17" s="20"/>
      <c r="S17" s="20"/>
      <c r="T17" s="20"/>
    </row>
    <row r="18" spans="1:20" x14ac:dyDescent="0.25">
      <c r="A18" s="47">
        <v>2033</v>
      </c>
      <c r="B18" s="8"/>
      <c r="C18" s="50">
        <v>7.0652069267823803E-2</v>
      </c>
      <c r="D18" s="51">
        <v>6.8457756943497858E-2</v>
      </c>
      <c r="E18" s="51">
        <v>5.514912963770302E-2</v>
      </c>
      <c r="F18" s="51">
        <v>4.9812403879278738E-2</v>
      </c>
      <c r="G18" s="22">
        <v>0</v>
      </c>
      <c r="H18" s="22">
        <v>0</v>
      </c>
      <c r="I18" s="22">
        <v>0</v>
      </c>
      <c r="J18" s="36">
        <v>0</v>
      </c>
      <c r="L18" s="1"/>
      <c r="M18" s="1"/>
      <c r="N18" s="1"/>
      <c r="O18" s="1"/>
      <c r="Q18" s="20"/>
      <c r="R18" s="20"/>
      <c r="S18" s="20"/>
      <c r="T18" s="20"/>
    </row>
    <row r="19" spans="1:20" x14ac:dyDescent="0.25">
      <c r="A19" s="47">
        <v>2034</v>
      </c>
      <c r="B19" s="8"/>
      <c r="C19" s="50">
        <v>7.3018645322628611E-2</v>
      </c>
      <c r="D19" s="51">
        <v>7.2673794029152708E-2</v>
      </c>
      <c r="E19" s="51">
        <v>5.8139944539925659E-2</v>
      </c>
      <c r="F19" s="51">
        <v>5.3868567688614359E-2</v>
      </c>
      <c r="G19" s="22">
        <v>0</v>
      </c>
      <c r="H19" s="22">
        <v>0</v>
      </c>
      <c r="I19" s="22">
        <v>0</v>
      </c>
      <c r="J19" s="36">
        <v>0</v>
      </c>
      <c r="L19" s="1"/>
      <c r="M19" s="1"/>
      <c r="N19" s="1"/>
      <c r="O19" s="1"/>
      <c r="Q19" s="20"/>
      <c r="R19" s="20"/>
      <c r="S19" s="20"/>
      <c r="T19" s="20"/>
    </row>
    <row r="20" spans="1:20" x14ac:dyDescent="0.25">
      <c r="A20" s="47">
        <v>2035</v>
      </c>
      <c r="B20" s="8"/>
      <c r="C20" s="50">
        <v>7.7264166663174233E-2</v>
      </c>
      <c r="D20" s="51">
        <v>7.6687353846426984E-2</v>
      </c>
      <c r="E20" s="51">
        <v>6.2071401873715938E-2</v>
      </c>
      <c r="F20" s="51">
        <v>5.803476564457976E-2</v>
      </c>
      <c r="G20" s="22">
        <v>0</v>
      </c>
      <c r="H20" s="22">
        <v>0</v>
      </c>
      <c r="I20" s="22">
        <v>0</v>
      </c>
      <c r="J20" s="36">
        <v>0</v>
      </c>
      <c r="L20" s="1"/>
      <c r="M20" s="1"/>
      <c r="N20" s="1"/>
      <c r="O20" s="1"/>
      <c r="Q20" s="20"/>
      <c r="R20" s="20"/>
      <c r="S20" s="20"/>
      <c r="T20" s="20"/>
    </row>
    <row r="21" spans="1:20" x14ac:dyDescent="0.25">
      <c r="A21" s="47">
        <v>2036</v>
      </c>
      <c r="B21" s="8"/>
      <c r="C21" s="50">
        <v>7.8468797171106788E-2</v>
      </c>
      <c r="D21" s="51">
        <v>7.782879015129103E-2</v>
      </c>
      <c r="E21" s="51">
        <v>6.3375879892601406E-2</v>
      </c>
      <c r="F21" s="51">
        <v>5.9186245165337888E-2</v>
      </c>
      <c r="G21" s="22">
        <v>0</v>
      </c>
      <c r="H21" s="22">
        <v>0</v>
      </c>
      <c r="I21" s="22">
        <v>0</v>
      </c>
      <c r="J21" s="36">
        <v>0</v>
      </c>
      <c r="L21" s="1"/>
      <c r="M21" s="1"/>
      <c r="N21" s="1"/>
      <c r="O21" s="1"/>
      <c r="Q21" s="20"/>
      <c r="R21" s="20"/>
      <c r="S21" s="20"/>
      <c r="T21" s="20"/>
    </row>
    <row r="22" spans="1:20" x14ac:dyDescent="0.25">
      <c r="A22" s="47">
        <v>2037</v>
      </c>
      <c r="B22" s="8"/>
      <c r="C22" s="50">
        <v>7.9692455748543931E-2</v>
      </c>
      <c r="D22" s="51">
        <v>7.8987372753775431E-2</v>
      </c>
      <c r="E22" s="51">
        <v>6.4709500789626936E-2</v>
      </c>
      <c r="F22" s="51">
        <v>6.0361906311773232E-2</v>
      </c>
      <c r="G22" s="22">
        <v>0</v>
      </c>
      <c r="H22" s="22">
        <v>0</v>
      </c>
      <c r="I22" s="22">
        <v>0</v>
      </c>
      <c r="J22" s="36">
        <v>0</v>
      </c>
      <c r="L22" s="1"/>
      <c r="M22" s="1"/>
      <c r="N22" s="1"/>
      <c r="O22" s="1"/>
      <c r="Q22" s="20"/>
      <c r="R22" s="20"/>
      <c r="S22" s="20"/>
      <c r="T22" s="20"/>
    </row>
    <row r="23" spans="1:20" x14ac:dyDescent="0.25">
      <c r="A23" s="47">
        <v>2038</v>
      </c>
      <c r="B23" s="8"/>
      <c r="C23" s="50">
        <v>8.0935446121875143E-2</v>
      </c>
      <c r="D23" s="51">
        <v>8.0163361214423218E-2</v>
      </c>
      <c r="E23" s="51">
        <v>6.6072939688932894E-2</v>
      </c>
      <c r="F23" s="51">
        <v>6.1562275507489383E-2</v>
      </c>
      <c r="G23" s="22">
        <v>0</v>
      </c>
      <c r="H23" s="22">
        <v>0</v>
      </c>
      <c r="I23" s="22">
        <v>0</v>
      </c>
      <c r="J23" s="36">
        <v>0</v>
      </c>
      <c r="L23" s="1"/>
      <c r="M23" s="1"/>
      <c r="N23" s="1"/>
      <c r="O23" s="1"/>
      <c r="Q23" s="20"/>
      <c r="R23" s="20"/>
      <c r="S23" s="20"/>
      <c r="T23" s="20"/>
    </row>
    <row r="24" spans="1:20" x14ac:dyDescent="0.25">
      <c r="A24" s="47">
        <v>2039</v>
      </c>
      <c r="B24" s="8"/>
      <c r="C24" s="50">
        <v>8.2198076905628831E-2</v>
      </c>
      <c r="D24" s="51">
        <v>8.1357019048129101E-2</v>
      </c>
      <c r="E24" s="51">
        <v>6.7466887669505662E-2</v>
      </c>
      <c r="F24" s="51">
        <v>6.2787890880908678E-2</v>
      </c>
      <c r="G24" s="22">
        <v>0</v>
      </c>
      <c r="H24" s="22">
        <v>0</v>
      </c>
      <c r="I24" s="22">
        <v>0</v>
      </c>
      <c r="J24" s="36">
        <v>0</v>
      </c>
      <c r="L24" s="1"/>
      <c r="M24" s="1"/>
      <c r="N24" s="1"/>
      <c r="O24" s="1"/>
      <c r="Q24" s="20"/>
      <c r="R24" s="20"/>
      <c r="S24" s="20"/>
      <c r="T24" s="20"/>
    </row>
    <row r="25" spans="1:20" x14ac:dyDescent="0.25">
      <c r="A25" s="47">
        <v>2040</v>
      </c>
      <c r="B25" s="8"/>
      <c r="C25" s="50">
        <v>8.3480661681643323E-2</v>
      </c>
      <c r="D25" s="51">
        <v>8.256861378469732E-2</v>
      </c>
      <c r="E25" s="51">
        <v>6.8892052146205918E-2</v>
      </c>
      <c r="F25" s="51">
        <v>6.4039302528632686E-2</v>
      </c>
      <c r="G25" s="22">
        <v>0</v>
      </c>
      <c r="H25" s="22">
        <v>0</v>
      </c>
      <c r="I25" s="22">
        <v>0</v>
      </c>
      <c r="J25" s="36">
        <v>0</v>
      </c>
      <c r="L25" s="1"/>
      <c r="M25" s="1"/>
      <c r="N25" s="1"/>
      <c r="O25" s="1"/>
      <c r="Q25" s="20"/>
      <c r="R25" s="20"/>
      <c r="S25" s="20"/>
      <c r="T25" s="20"/>
    </row>
    <row r="26" spans="1:20" x14ac:dyDescent="0.25">
      <c r="A26" s="47">
        <v>2041</v>
      </c>
      <c r="B26" s="8"/>
      <c r="C26" s="50">
        <v>8.4783519079526443E-2</v>
      </c>
      <c r="D26" s="51">
        <v>8.3798417030330849E-2</v>
      </c>
      <c r="E26" s="51">
        <v>7.0349157259945894E-2</v>
      </c>
      <c r="F26" s="51">
        <v>6.5317072784767061E-2</v>
      </c>
      <c r="G26" s="22">
        <v>0</v>
      </c>
      <c r="H26" s="22">
        <v>0</v>
      </c>
      <c r="I26" s="22">
        <v>0</v>
      </c>
      <c r="J26" s="36">
        <v>0</v>
      </c>
      <c r="L26" s="1"/>
      <c r="M26" s="1"/>
      <c r="N26" s="1"/>
      <c r="O26" s="1"/>
      <c r="Q26" s="20"/>
      <c r="R26" s="20"/>
      <c r="S26" s="20"/>
      <c r="T26" s="20"/>
    </row>
    <row r="27" spans="1:20" x14ac:dyDescent="0.25">
      <c r="A27" s="47">
        <v>2042</v>
      </c>
      <c r="B27" s="8"/>
      <c r="C27" s="50">
        <v>8.6106972858424585E-2</v>
      </c>
      <c r="D27" s="51">
        <v>8.5046704530066172E-2</v>
      </c>
      <c r="E27" s="51">
        <v>7.183894427723557E-2</v>
      </c>
      <c r="F27" s="51">
        <v>6.6621776496346125E-2</v>
      </c>
      <c r="G27" s="22">
        <v>0</v>
      </c>
      <c r="H27" s="22">
        <v>0</v>
      </c>
      <c r="I27" s="22">
        <v>0</v>
      </c>
      <c r="J27" s="36">
        <v>0</v>
      </c>
      <c r="L27" s="1"/>
      <c r="M27" s="1"/>
      <c r="N27" s="1"/>
      <c r="O27" s="1"/>
      <c r="Q27" s="20"/>
      <c r="R27" s="20"/>
      <c r="S27" s="20"/>
      <c r="T27" s="20"/>
    </row>
    <row r="28" spans="1:20" x14ac:dyDescent="0.25">
      <c r="A28" s="47">
        <v>2043</v>
      </c>
      <c r="B28" s="8"/>
      <c r="C28" s="50">
        <v>8.7451351990122994E-2</v>
      </c>
      <c r="D28" s="51">
        <v>8.6313756231168423E-2</v>
      </c>
      <c r="E28" s="51">
        <v>7.3362171999323642E-2</v>
      </c>
      <c r="F28" s="51">
        <v>6.7954001304995959E-2</v>
      </c>
      <c r="G28" s="22">
        <v>0</v>
      </c>
      <c r="H28" s="22">
        <v>0</v>
      </c>
      <c r="I28" s="22">
        <v>0</v>
      </c>
      <c r="J28" s="36">
        <v>0</v>
      </c>
      <c r="L28" s="1"/>
      <c r="M28" s="1"/>
      <c r="N28" s="1"/>
      <c r="O28" s="1"/>
      <c r="Q28" s="20"/>
      <c r="R28" s="20"/>
      <c r="S28" s="20"/>
      <c r="T28" s="20"/>
    </row>
    <row r="29" spans="1:20" x14ac:dyDescent="0.25">
      <c r="A29" s="47">
        <v>2044</v>
      </c>
      <c r="B29" s="8"/>
      <c r="C29" s="50">
        <v>8.8816990743498317E-2</v>
      </c>
      <c r="D29" s="51">
        <v>8.7599856347501573E-2</v>
      </c>
      <c r="E29" s="51">
        <v>7.4919617181163939E-2</v>
      </c>
      <c r="F29" s="51">
        <v>6.9314347934977857E-2</v>
      </c>
      <c r="G29" s="22">
        <v>0</v>
      </c>
      <c r="H29" s="22">
        <v>0</v>
      </c>
      <c r="I29" s="22">
        <v>0</v>
      </c>
      <c r="J29" s="36">
        <v>0</v>
      </c>
      <c r="L29" s="1"/>
      <c r="M29" s="1"/>
      <c r="N29" s="1"/>
      <c r="O29" s="1"/>
      <c r="Q29" s="20"/>
      <c r="R29" s="20"/>
      <c r="S29" s="20"/>
      <c r="T29" s="20"/>
    </row>
    <row r="30" spans="1:20" x14ac:dyDescent="0.25">
      <c r="A30" s="47">
        <v>2045</v>
      </c>
      <c r="B30" s="8"/>
      <c r="C30" s="50">
        <v>9.020422877034652E-2</v>
      </c>
      <c r="D30" s="51">
        <v>8.890529342488869E-2</v>
      </c>
      <c r="E30" s="51">
        <v>7.6512074960444487E-2</v>
      </c>
      <c r="F30" s="51">
        <v>7.0703430487757027E-2</v>
      </c>
      <c r="G30" s="22">
        <v>0</v>
      </c>
      <c r="H30" s="22">
        <v>0</v>
      </c>
      <c r="I30" s="22">
        <v>0</v>
      </c>
      <c r="J30" s="36">
        <v>0</v>
      </c>
      <c r="L30" s="1"/>
      <c r="M30" s="1"/>
      <c r="N30" s="1"/>
      <c r="O30" s="1"/>
      <c r="Q30" s="20"/>
      <c r="R30" s="20"/>
      <c r="S30" s="20"/>
      <c r="T30" s="20"/>
    </row>
    <row r="31" spans="1:20" x14ac:dyDescent="0.25">
      <c r="A31" s="47">
        <v>2046</v>
      </c>
      <c r="B31" s="8"/>
      <c r="C31" s="50">
        <v>9.1613411192607658E-2</v>
      </c>
      <c r="D31" s="51">
        <v>9.0230360407477769E-2</v>
      </c>
      <c r="E31" s="51">
        <v>7.8140359296920828E-2</v>
      </c>
      <c r="F31" s="51">
        <v>7.2121876743244828E-2</v>
      </c>
      <c r="G31" s="22">
        <v>0</v>
      </c>
      <c r="H31" s="22">
        <v>0</v>
      </c>
      <c r="I31" s="22">
        <v>0</v>
      </c>
      <c r="J31" s="36">
        <v>0</v>
      </c>
      <c r="L31" s="1"/>
      <c r="M31" s="1"/>
      <c r="N31" s="1"/>
      <c r="O31" s="1"/>
      <c r="Q31" s="20"/>
      <c r="R31" s="20"/>
      <c r="S31" s="20"/>
      <c r="T31" s="20"/>
    </row>
    <row r="32" spans="1:20" x14ac:dyDescent="0.25">
      <c r="A32" s="47">
        <v>2047</v>
      </c>
      <c r="B32" s="8"/>
      <c r="C32" s="50">
        <v>9.3044888691010991E-2</v>
      </c>
      <c r="D32" s="51">
        <v>9.1575354705128287E-2</v>
      </c>
      <c r="E32" s="51">
        <v>7.9805303422302146E-2</v>
      </c>
      <c r="F32" s="51">
        <v>7.3570328467866486E-2</v>
      </c>
      <c r="G32" s="22">
        <v>0</v>
      </c>
      <c r="H32" s="22">
        <v>0</v>
      </c>
      <c r="I32" s="22">
        <v>0</v>
      </c>
      <c r="J32" s="36">
        <v>0</v>
      </c>
      <c r="L32" s="1"/>
      <c r="M32" s="1"/>
      <c r="N32" s="1"/>
      <c r="O32" s="1"/>
      <c r="Q32" s="20"/>
      <c r="R32" s="20"/>
      <c r="S32" s="20"/>
      <c r="T32" s="20"/>
    </row>
    <row r="33" spans="1:20" x14ac:dyDescent="0.25">
      <c r="A33" s="47">
        <v>2048</v>
      </c>
      <c r="B33" s="8"/>
      <c r="C33" s="50">
        <v>9.4499017595163257E-2</v>
      </c>
      <c r="D33" s="51">
        <v>9.2940578261834536E-2</v>
      </c>
      <c r="E33" s="51">
        <v>8.1507760300944324E-2</v>
      </c>
      <c r="F33" s="51">
        <v>7.504944172960909E-2</v>
      </c>
      <c r="G33" s="22">
        <v>0</v>
      </c>
      <c r="H33" s="22">
        <v>0</v>
      </c>
      <c r="I33" s="22">
        <v>0</v>
      </c>
      <c r="J33" s="36">
        <v>0</v>
      </c>
      <c r="L33" s="1"/>
      <c r="M33" s="1"/>
      <c r="N33" s="1"/>
      <c r="O33" s="1"/>
      <c r="Q33" s="20"/>
      <c r="R33" s="20"/>
      <c r="S33" s="20"/>
      <c r="T33" s="20"/>
    </row>
    <row r="34" spans="1:20" x14ac:dyDescent="0.25">
      <c r="A34" s="47">
        <v>2049</v>
      </c>
      <c r="C34" s="50">
        <v>9.5976159975104031E-2</v>
      </c>
      <c r="D34" s="51">
        <v>9.432633762520172E-2</v>
      </c>
      <c r="E34" s="51">
        <v>8.3248603101609975E-2</v>
      </c>
      <c r="F34" s="51">
        <v>7.6559887220208955E-2</v>
      </c>
      <c r="G34" s="22">
        <v>0</v>
      </c>
      <c r="H34" s="22">
        <v>0</v>
      </c>
      <c r="I34" s="22">
        <v>0</v>
      </c>
      <c r="J34" s="36">
        <v>0</v>
      </c>
    </row>
    <row r="35" spans="1:20" x14ac:dyDescent="0.25">
      <c r="A35" s="47">
        <v>2050</v>
      </c>
      <c r="C35" s="50">
        <v>9.747668373435181E-2</v>
      </c>
      <c r="D35" s="51">
        <v>9.5732944016990798E-2</v>
      </c>
      <c r="E35" s="51">
        <v>8.5028725680562064E-2</v>
      </c>
      <c r="F35" s="51">
        <v>7.810235058464024E-2</v>
      </c>
      <c r="G35" s="22">
        <v>0</v>
      </c>
      <c r="H35" s="22">
        <v>0</v>
      </c>
      <c r="I35" s="22">
        <v>0</v>
      </c>
      <c r="J35" s="36">
        <v>0</v>
      </c>
    </row>
    <row r="36" spans="1:20" x14ac:dyDescent="0.25">
      <c r="A36" s="47">
        <v>2051</v>
      </c>
      <c r="C36" s="80">
        <v>9.9000962704465234E-2</v>
      </c>
      <c r="D36" s="81">
        <v>9.7160713404749022E-2</v>
      </c>
      <c r="E36" s="81">
        <v>8.6849043076264246E-2</v>
      </c>
      <c r="F36" s="81">
        <v>7.967753275807124E-2</v>
      </c>
      <c r="G36" s="22">
        <v>0</v>
      </c>
      <c r="H36" s="22">
        <v>0</v>
      </c>
      <c r="I36" s="22">
        <v>0</v>
      </c>
      <c r="J36" s="36">
        <v>0</v>
      </c>
    </row>
    <row r="37" spans="1:20" x14ac:dyDescent="0.25">
      <c r="A37" s="47">
        <v>2052</v>
      </c>
      <c r="C37" s="80">
        <v>0.10054937674114466</v>
      </c>
      <c r="D37" s="81">
        <v>9.8609966574542379E-2</v>
      </c>
      <c r="E37" s="81">
        <v>8.871049201596716E-2</v>
      </c>
      <c r="F37" s="81">
        <v>8.1286150310457592E-2</v>
      </c>
      <c r="G37" s="22">
        <v>0</v>
      </c>
      <c r="H37" s="22">
        <v>0</v>
      </c>
      <c r="I37" s="22">
        <v>0</v>
      </c>
      <c r="J37" s="36">
        <v>0</v>
      </c>
    </row>
    <row r="38" spans="1:20" x14ac:dyDescent="0.25">
      <c r="A38" s="47">
        <v>2053</v>
      </c>
      <c r="C38" s="80">
        <v>0.1021223118218985</v>
      </c>
      <c r="D38" s="81">
        <v>0.10008102920480738</v>
      </c>
      <c r="E38" s="81">
        <v>9.061403143446714E-2</v>
      </c>
      <c r="F38" s="81">
        <v>8.2928935798946737E-2</v>
      </c>
      <c r="G38" s="22">
        <v>0</v>
      </c>
      <c r="H38" s="22">
        <v>0</v>
      </c>
      <c r="I38" s="22">
        <v>0</v>
      </c>
      <c r="J38" s="36">
        <v>0</v>
      </c>
    </row>
    <row r="39" spans="1:20" x14ac:dyDescent="0.25">
      <c r="A39" s="47">
        <v>2054</v>
      </c>
      <c r="C39" s="80">
        <v>0.10372016014530053</v>
      </c>
      <c r="D39" s="81">
        <v>0.10157423194133944</v>
      </c>
      <c r="E39" s="81">
        <v>9.2560643005330442E-2</v>
      </c>
      <c r="F39" s="81">
        <v>8.4606638128270559E-2</v>
      </c>
      <c r="G39" s="22">
        <v>0</v>
      </c>
      <c r="H39" s="22">
        <v>0</v>
      </c>
      <c r="I39" s="22">
        <v>0</v>
      </c>
      <c r="J39" s="36">
        <v>0</v>
      </c>
    </row>
    <row r="40" spans="1:20" ht="15.75" thickBot="1" x14ac:dyDescent="0.3">
      <c r="A40" s="48">
        <v>2055</v>
      </c>
      <c r="C40" s="82">
        <v>0.10534332023186385</v>
      </c>
      <c r="D40" s="83">
        <v>0.10308991047343502</v>
      </c>
      <c r="E40" s="83">
        <v>9.4551331684883347E-2</v>
      </c>
      <c r="F40" s="83">
        <v>8.6320022919308348E-2</v>
      </c>
      <c r="G40" s="23">
        <v>0</v>
      </c>
      <c r="H40" s="23">
        <v>0</v>
      </c>
      <c r="I40" s="23">
        <v>0</v>
      </c>
      <c r="J40" s="25">
        <v>0</v>
      </c>
    </row>
  </sheetData>
  <mergeCells count="2">
    <mergeCell ref="C1:F3"/>
    <mergeCell ref="G1:J3"/>
  </mergeCell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B9BA52-1235-40FD-B2B0-5D58F7F7C47D}">
  <dimension ref="A1:L40"/>
  <sheetViews>
    <sheetView workbookViewId="0">
      <selection activeCell="E4" sqref="E4"/>
    </sheetView>
  </sheetViews>
  <sheetFormatPr defaultRowHeight="15" x14ac:dyDescent="0.25"/>
  <cols>
    <col min="1" max="1" width="5.5703125" bestFit="1" customWidth="1"/>
    <col min="3" max="3" width="22" bestFit="1" customWidth="1"/>
    <col min="4" max="4" width="21.140625" bestFit="1" customWidth="1"/>
    <col min="5" max="5" width="29.5703125" customWidth="1"/>
    <col min="6" max="6" width="36.42578125" bestFit="1" customWidth="1"/>
    <col min="7" max="7" width="23.42578125" customWidth="1"/>
    <col min="8" max="8" width="27.7109375" customWidth="1"/>
    <col min="9" max="9" width="19.28515625" bestFit="1" customWidth="1"/>
  </cols>
  <sheetData>
    <row r="1" spans="1:12" x14ac:dyDescent="0.25">
      <c r="A1" s="9"/>
      <c r="B1" s="9"/>
      <c r="C1" s="169" t="s">
        <v>28</v>
      </c>
      <c r="D1" s="165" t="s">
        <v>26</v>
      </c>
      <c r="E1" s="171" t="s">
        <v>25</v>
      </c>
      <c r="F1" s="173" t="s">
        <v>27</v>
      </c>
      <c r="G1" s="165" t="s">
        <v>44</v>
      </c>
      <c r="H1" s="165" t="s">
        <v>45</v>
      </c>
      <c r="I1" s="167" t="s">
        <v>46</v>
      </c>
    </row>
    <row r="2" spans="1:12" x14ac:dyDescent="0.25">
      <c r="A2" s="9"/>
      <c r="B2" s="9"/>
      <c r="C2" s="170"/>
      <c r="D2" s="166"/>
      <c r="E2" s="172"/>
      <c r="F2" s="174"/>
      <c r="G2" s="166"/>
      <c r="H2" s="166"/>
      <c r="I2" s="168"/>
    </row>
    <row r="3" spans="1:12" x14ac:dyDescent="0.25">
      <c r="A3" s="3"/>
      <c r="B3" s="3"/>
      <c r="C3" s="170"/>
      <c r="D3" s="166"/>
      <c r="E3" s="172"/>
      <c r="F3" s="174"/>
      <c r="G3" s="166"/>
      <c r="H3" s="166"/>
      <c r="I3" s="168"/>
    </row>
    <row r="4" spans="1:12" ht="39" customHeight="1" thickBot="1" x14ac:dyDescent="0.3">
      <c r="A4" s="3"/>
      <c r="B4" s="3"/>
      <c r="C4" s="76" t="s">
        <v>43</v>
      </c>
      <c r="D4" s="74" t="s">
        <v>43</v>
      </c>
      <c r="E4" s="74" t="s">
        <v>43</v>
      </c>
      <c r="F4" s="87" t="s">
        <v>60</v>
      </c>
      <c r="G4" s="74" t="s">
        <v>47</v>
      </c>
      <c r="H4" s="74" t="s">
        <v>47</v>
      </c>
      <c r="I4" s="77" t="s">
        <v>47</v>
      </c>
    </row>
    <row r="5" spans="1:12" x14ac:dyDescent="0.25">
      <c r="A5" s="12" t="s">
        <v>9</v>
      </c>
      <c r="B5" s="6"/>
      <c r="C5" s="57" t="s">
        <v>13</v>
      </c>
      <c r="D5" s="56" t="s">
        <v>13</v>
      </c>
      <c r="E5" s="56" t="s">
        <v>13</v>
      </c>
      <c r="F5" s="88" t="s">
        <v>13</v>
      </c>
      <c r="G5" s="74" t="s">
        <v>13</v>
      </c>
      <c r="H5" s="74" t="s">
        <v>13</v>
      </c>
      <c r="I5" s="77" t="s">
        <v>13</v>
      </c>
    </row>
    <row r="6" spans="1:12" x14ac:dyDescent="0.25">
      <c r="A6" s="47">
        <v>2021</v>
      </c>
      <c r="B6" s="8"/>
      <c r="C6" s="53">
        <v>66.362777708171066</v>
      </c>
      <c r="D6" s="54">
        <v>10.990185369766111</v>
      </c>
      <c r="E6" s="54">
        <v>2.2312586942213404</v>
      </c>
      <c r="F6" s="89">
        <v>97.458541858646626</v>
      </c>
      <c r="G6" s="75">
        <v>246.79</v>
      </c>
      <c r="H6" s="75">
        <v>38.42</v>
      </c>
      <c r="I6" s="78">
        <v>18.46</v>
      </c>
    </row>
    <row r="7" spans="1:12" x14ac:dyDescent="0.25">
      <c r="A7" s="47">
        <v>2022</v>
      </c>
      <c r="B7" s="8"/>
      <c r="C7" s="53">
        <v>55.169658675683998</v>
      </c>
      <c r="D7" s="55">
        <v>8.1427155717634641</v>
      </c>
      <c r="E7" s="55">
        <v>1.4095013752404792</v>
      </c>
      <c r="F7" s="89">
        <v>97.458541858646626</v>
      </c>
      <c r="G7" s="75">
        <v>246.79</v>
      </c>
      <c r="H7" s="75">
        <v>38.42</v>
      </c>
      <c r="I7" s="78">
        <v>18.46</v>
      </c>
      <c r="J7" s="19"/>
    </row>
    <row r="8" spans="1:12" x14ac:dyDescent="0.25">
      <c r="A8" s="47">
        <v>2023</v>
      </c>
      <c r="B8" s="8"/>
      <c r="C8" s="53">
        <v>34.359911325304999</v>
      </c>
      <c r="D8" s="55">
        <v>10.068162469720262</v>
      </c>
      <c r="E8" s="55">
        <v>1.4968117345898064</v>
      </c>
      <c r="F8" s="89">
        <v>97.458541858646626</v>
      </c>
      <c r="G8" s="75">
        <v>246.79</v>
      </c>
      <c r="H8" s="75">
        <v>38.42</v>
      </c>
      <c r="I8" s="78">
        <v>18.46</v>
      </c>
      <c r="J8" s="19"/>
      <c r="L8" s="19"/>
    </row>
    <row r="9" spans="1:12" x14ac:dyDescent="0.25">
      <c r="A9" s="47">
        <v>2024</v>
      </c>
      <c r="B9" s="8"/>
      <c r="C9" s="53">
        <v>38.211413536776803</v>
      </c>
      <c r="D9" s="55">
        <v>8.6463146448171155</v>
      </c>
      <c r="E9" s="55">
        <v>1.3290834650823891</v>
      </c>
      <c r="F9" s="89">
        <v>97.458541858646626</v>
      </c>
      <c r="G9" s="75">
        <v>246.79</v>
      </c>
      <c r="H9" s="75">
        <v>38.42</v>
      </c>
      <c r="I9" s="78">
        <v>18.46</v>
      </c>
      <c r="J9" s="19"/>
    </row>
    <row r="10" spans="1:12" x14ac:dyDescent="0.25">
      <c r="A10" s="47">
        <v>2025</v>
      </c>
      <c r="B10" s="8"/>
      <c r="C10" s="53">
        <v>36.093554642729501</v>
      </c>
      <c r="D10" s="55">
        <v>5.9166097426507518</v>
      </c>
      <c r="E10" s="55">
        <v>0.87987415278898184</v>
      </c>
      <c r="F10" s="89">
        <v>97.458541858646626</v>
      </c>
      <c r="G10" s="75">
        <v>246.79</v>
      </c>
      <c r="H10" s="75">
        <v>38.42</v>
      </c>
      <c r="I10" s="78">
        <v>18.46</v>
      </c>
      <c r="J10" s="19"/>
    </row>
    <row r="11" spans="1:12" x14ac:dyDescent="0.25">
      <c r="A11" s="47">
        <v>2026</v>
      </c>
      <c r="B11" s="8"/>
      <c r="C11" s="53">
        <v>38.261167241982598</v>
      </c>
      <c r="D11" s="55">
        <v>3.0098448360658905</v>
      </c>
      <c r="E11" s="55">
        <v>0.45188837812801241</v>
      </c>
      <c r="F11" s="89">
        <v>97.458541858646626</v>
      </c>
      <c r="G11" s="75">
        <v>246.79</v>
      </c>
      <c r="H11" s="75">
        <v>38.42</v>
      </c>
      <c r="I11" s="78">
        <v>18.46</v>
      </c>
      <c r="J11" s="19"/>
    </row>
    <row r="12" spans="1:12" x14ac:dyDescent="0.25">
      <c r="A12" s="47">
        <v>2027</v>
      </c>
      <c r="B12" s="8"/>
      <c r="C12" s="53">
        <v>48.229426701260238</v>
      </c>
      <c r="D12" s="86">
        <v>0</v>
      </c>
      <c r="E12" s="86">
        <v>0</v>
      </c>
      <c r="F12" s="89">
        <v>97.458541858646626</v>
      </c>
      <c r="G12" s="75">
        <v>246.79</v>
      </c>
      <c r="H12" s="75">
        <v>38.42</v>
      </c>
      <c r="I12" s="78">
        <v>18.46</v>
      </c>
      <c r="J12" s="19"/>
    </row>
    <row r="13" spans="1:12" x14ac:dyDescent="0.25">
      <c r="A13" s="47">
        <v>2028</v>
      </c>
      <c r="B13" s="8"/>
      <c r="C13" s="53">
        <v>50.753555397435726</v>
      </c>
      <c r="D13" s="86">
        <v>0</v>
      </c>
      <c r="E13" s="86">
        <v>0</v>
      </c>
      <c r="F13" s="89">
        <v>97.458541858646626</v>
      </c>
      <c r="G13" s="75">
        <v>246.79</v>
      </c>
      <c r="H13" s="75">
        <v>38.42</v>
      </c>
      <c r="I13" s="78">
        <v>18.46</v>
      </c>
      <c r="J13" s="19"/>
    </row>
    <row r="14" spans="1:12" x14ac:dyDescent="0.25">
      <c r="A14" s="47">
        <v>2029</v>
      </c>
      <c r="B14" s="8"/>
      <c r="C14" s="53">
        <v>54.899167190366484</v>
      </c>
      <c r="D14" s="86">
        <v>0</v>
      </c>
      <c r="E14" s="86">
        <v>0</v>
      </c>
      <c r="F14" s="89">
        <v>97.458541858646626</v>
      </c>
      <c r="G14" s="75">
        <v>246.79</v>
      </c>
      <c r="H14" s="75">
        <v>38.42</v>
      </c>
      <c r="I14" s="78">
        <v>18.46</v>
      </c>
      <c r="J14" s="19"/>
    </row>
    <row r="15" spans="1:12" x14ac:dyDescent="0.25">
      <c r="A15" s="47">
        <v>2030</v>
      </c>
      <c r="B15" s="8"/>
      <c r="C15" s="53">
        <v>55.283938591771381</v>
      </c>
      <c r="D15" s="86">
        <v>0</v>
      </c>
      <c r="E15" s="34">
        <v>0</v>
      </c>
      <c r="F15" s="89">
        <v>97.458541858646626</v>
      </c>
      <c r="G15" s="75">
        <v>246.79</v>
      </c>
      <c r="H15" s="75">
        <v>38.42</v>
      </c>
      <c r="I15" s="78">
        <v>18.46</v>
      </c>
      <c r="J15" s="19"/>
    </row>
    <row r="16" spans="1:12" x14ac:dyDescent="0.25">
      <c r="A16" s="47">
        <v>2031</v>
      </c>
      <c r="B16" s="8"/>
      <c r="C16" s="53">
        <v>52.812112622049348</v>
      </c>
      <c r="D16" s="86">
        <v>0</v>
      </c>
      <c r="E16" s="34">
        <v>0</v>
      </c>
      <c r="F16" s="89">
        <v>97.458541858646626</v>
      </c>
      <c r="G16" s="75">
        <v>246.79</v>
      </c>
      <c r="H16" s="75">
        <v>38.42</v>
      </c>
      <c r="I16" s="78">
        <v>18.46</v>
      </c>
      <c r="J16" s="19"/>
    </row>
    <row r="17" spans="1:10" x14ac:dyDescent="0.25">
      <c r="A17" s="47">
        <v>2032</v>
      </c>
      <c r="B17" s="8"/>
      <c r="C17" s="53">
        <v>55.966928321963188</v>
      </c>
      <c r="D17" s="86">
        <v>0</v>
      </c>
      <c r="E17" s="34">
        <v>0</v>
      </c>
      <c r="F17" s="89">
        <v>97.458541858646626</v>
      </c>
      <c r="G17" s="75">
        <v>246.79</v>
      </c>
      <c r="H17" s="75">
        <v>38.42</v>
      </c>
      <c r="I17" s="78">
        <v>18.46</v>
      </c>
      <c r="J17" s="19"/>
    </row>
    <row r="18" spans="1:10" x14ac:dyDescent="0.25">
      <c r="A18" s="47">
        <v>2033</v>
      </c>
      <c r="B18" s="8"/>
      <c r="C18" s="53">
        <v>54.995249999596815</v>
      </c>
      <c r="D18" s="86">
        <v>0</v>
      </c>
      <c r="E18" s="34">
        <v>0</v>
      </c>
      <c r="F18" s="89">
        <v>97.458541858646626</v>
      </c>
      <c r="G18" s="75">
        <v>246.79</v>
      </c>
      <c r="H18" s="75">
        <v>38.42</v>
      </c>
      <c r="I18" s="78">
        <v>18.46</v>
      </c>
      <c r="J18" s="19"/>
    </row>
    <row r="19" spans="1:10" x14ac:dyDescent="0.25">
      <c r="A19" s="47">
        <v>2034</v>
      </c>
      <c r="B19" s="8"/>
      <c r="C19" s="53">
        <v>70.806731508617005</v>
      </c>
      <c r="D19" s="86">
        <v>0</v>
      </c>
      <c r="E19" s="34">
        <v>0</v>
      </c>
      <c r="F19" s="89">
        <v>97.458541858646626</v>
      </c>
      <c r="G19" s="75">
        <v>246.79</v>
      </c>
      <c r="H19" s="75">
        <v>38.42</v>
      </c>
      <c r="I19" s="78">
        <v>18.46</v>
      </c>
      <c r="J19" s="19"/>
    </row>
    <row r="20" spans="1:10" x14ac:dyDescent="0.25">
      <c r="A20" s="47">
        <v>2035</v>
      </c>
      <c r="B20" s="8"/>
      <c r="C20" s="53">
        <v>51.970814346299662</v>
      </c>
      <c r="D20" s="34">
        <v>0</v>
      </c>
      <c r="E20" s="34">
        <v>0</v>
      </c>
      <c r="F20" s="89">
        <v>97.458541858646626</v>
      </c>
      <c r="G20" s="75">
        <v>246.79</v>
      </c>
      <c r="H20" s="75">
        <v>38.42</v>
      </c>
      <c r="I20" s="78">
        <v>18.46</v>
      </c>
      <c r="J20" s="19"/>
    </row>
    <row r="21" spans="1:10" x14ac:dyDescent="0.25">
      <c r="A21" s="47">
        <v>2036</v>
      </c>
      <c r="B21" s="8"/>
      <c r="C21" s="53">
        <v>52.930131126266438</v>
      </c>
      <c r="D21" s="34">
        <v>0</v>
      </c>
      <c r="E21" s="34">
        <v>0</v>
      </c>
      <c r="F21" s="89">
        <v>97.458541858646626</v>
      </c>
      <c r="G21" s="75">
        <v>246.79</v>
      </c>
      <c r="H21" s="75">
        <v>38.42</v>
      </c>
      <c r="I21" s="78">
        <v>18.46</v>
      </c>
      <c r="J21" s="19"/>
    </row>
    <row r="22" spans="1:10" x14ac:dyDescent="0.25">
      <c r="A22" s="47">
        <v>2037</v>
      </c>
      <c r="B22" s="8"/>
      <c r="C22" s="53">
        <v>53.907155704271432</v>
      </c>
      <c r="D22" s="34">
        <v>0</v>
      </c>
      <c r="E22" s="34">
        <v>0</v>
      </c>
      <c r="F22" s="89">
        <v>97.458541858646626</v>
      </c>
      <c r="G22" s="75">
        <v>246.79</v>
      </c>
      <c r="H22" s="75">
        <v>38.42</v>
      </c>
      <c r="I22" s="78">
        <v>18.46</v>
      </c>
    </row>
    <row r="23" spans="1:10" x14ac:dyDescent="0.25">
      <c r="A23" s="47">
        <v>2038</v>
      </c>
      <c r="B23" s="8"/>
      <c r="C23" s="53">
        <v>54.902214944305669</v>
      </c>
      <c r="D23" s="34">
        <v>0</v>
      </c>
      <c r="E23" s="34">
        <v>0</v>
      </c>
      <c r="F23" s="89">
        <v>97.458541858646626</v>
      </c>
      <c r="G23" s="75">
        <v>246.79</v>
      </c>
      <c r="H23" s="75">
        <v>38.42</v>
      </c>
      <c r="I23" s="78">
        <v>18.46</v>
      </c>
    </row>
    <row r="24" spans="1:10" x14ac:dyDescent="0.25">
      <c r="A24" s="47">
        <v>2039</v>
      </c>
      <c r="B24" s="8"/>
      <c r="C24" s="53">
        <v>55.915641743864086</v>
      </c>
      <c r="D24" s="34">
        <v>0</v>
      </c>
      <c r="E24" s="34">
        <v>0</v>
      </c>
      <c r="F24" s="89">
        <v>97.458541858646626</v>
      </c>
      <c r="G24" s="75">
        <v>246.79</v>
      </c>
      <c r="H24" s="75">
        <v>38.42</v>
      </c>
      <c r="I24" s="78">
        <v>18.46</v>
      </c>
    </row>
    <row r="25" spans="1:10" x14ac:dyDescent="0.25">
      <c r="A25" s="47">
        <v>2040</v>
      </c>
      <c r="B25" s="8"/>
      <c r="C25" s="53">
        <v>56.947775145316534</v>
      </c>
      <c r="D25" s="34">
        <v>0</v>
      </c>
      <c r="E25" s="34">
        <v>0</v>
      </c>
      <c r="F25" s="89">
        <v>97.458541858646626</v>
      </c>
      <c r="G25" s="75">
        <v>246.79</v>
      </c>
      <c r="H25" s="75">
        <v>38.42</v>
      </c>
      <c r="I25" s="78">
        <v>18.46</v>
      </c>
    </row>
    <row r="26" spans="1:10" x14ac:dyDescent="0.25">
      <c r="A26" s="47">
        <v>2041</v>
      </c>
      <c r="B26" s="8"/>
      <c r="C26" s="53">
        <v>57.998960449334518</v>
      </c>
      <c r="D26" s="34">
        <v>0</v>
      </c>
      <c r="E26" s="34">
        <v>0</v>
      </c>
      <c r="F26" s="89">
        <v>97.458541858646626</v>
      </c>
      <c r="G26" s="75">
        <v>246.79</v>
      </c>
      <c r="H26" s="75">
        <v>38.42</v>
      </c>
      <c r="I26" s="78">
        <v>18.46</v>
      </c>
    </row>
    <row r="27" spans="1:10" x14ac:dyDescent="0.25">
      <c r="A27" s="47">
        <v>2042</v>
      </c>
      <c r="B27" s="8"/>
      <c r="C27" s="53">
        <v>59.069549330411725</v>
      </c>
      <c r="D27" s="34">
        <v>0</v>
      </c>
      <c r="E27" s="34">
        <v>0</v>
      </c>
      <c r="F27" s="89">
        <v>97.458541858646626</v>
      </c>
      <c r="G27" s="75">
        <v>246.79</v>
      </c>
      <c r="H27" s="75">
        <v>38.42</v>
      </c>
      <c r="I27" s="78">
        <v>18.46</v>
      </c>
    </row>
    <row r="28" spans="1:10" x14ac:dyDescent="0.25">
      <c r="A28" s="47">
        <v>2043</v>
      </c>
      <c r="B28" s="8"/>
      <c r="C28" s="53">
        <v>60.159899954516838</v>
      </c>
      <c r="D28" s="34">
        <v>0</v>
      </c>
      <c r="E28" s="34">
        <v>0</v>
      </c>
      <c r="F28" s="89">
        <v>97.458541858646626</v>
      </c>
      <c r="G28" s="75">
        <v>246.79</v>
      </c>
      <c r="H28" s="75">
        <v>38.42</v>
      </c>
      <c r="I28" s="78">
        <v>18.46</v>
      </c>
    </row>
    <row r="29" spans="1:10" x14ac:dyDescent="0.25">
      <c r="A29" s="47">
        <v>2044</v>
      </c>
      <c r="B29" s="8"/>
      <c r="C29" s="53">
        <v>61.270377098918175</v>
      </c>
      <c r="D29" s="34">
        <v>0</v>
      </c>
      <c r="E29" s="34">
        <v>0</v>
      </c>
      <c r="F29" s="89">
        <v>97.458541858646626</v>
      </c>
      <c r="G29" s="75">
        <v>246.79</v>
      </c>
      <c r="H29" s="75">
        <v>38.42</v>
      </c>
      <c r="I29" s="78">
        <v>18.46</v>
      </c>
    </row>
    <row r="30" spans="1:10" x14ac:dyDescent="0.25">
      <c r="A30" s="47">
        <v>2045</v>
      </c>
      <c r="B30" s="8"/>
      <c r="C30" s="53">
        <v>62.401352274219995</v>
      </c>
      <c r="D30" s="34">
        <v>0</v>
      </c>
      <c r="E30" s="34">
        <v>0</v>
      </c>
      <c r="F30" s="89">
        <v>97.458541858646626</v>
      </c>
      <c r="G30" s="75">
        <v>246.79</v>
      </c>
      <c r="H30" s="75">
        <v>38.42</v>
      </c>
      <c r="I30" s="78">
        <v>18.46</v>
      </c>
    </row>
    <row r="31" spans="1:10" x14ac:dyDescent="0.25">
      <c r="A31" s="47">
        <v>2046</v>
      </c>
      <c r="B31" s="8"/>
      <c r="C31" s="53">
        <v>63.553203848651592</v>
      </c>
      <c r="D31" s="34">
        <v>0</v>
      </c>
      <c r="E31" s="34">
        <v>0</v>
      </c>
      <c r="F31" s="89">
        <v>97.458541858646626</v>
      </c>
      <c r="G31" s="75">
        <v>246.79</v>
      </c>
      <c r="H31" s="75">
        <v>38.42</v>
      </c>
      <c r="I31" s="78">
        <v>18.46</v>
      </c>
    </row>
    <row r="32" spans="1:10" x14ac:dyDescent="0.25">
      <c r="A32" s="47">
        <v>2047</v>
      </c>
      <c r="B32" s="8"/>
      <c r="C32" s="53">
        <v>64.726317174650518</v>
      </c>
      <c r="D32" s="34">
        <v>0</v>
      </c>
      <c r="E32" s="34">
        <v>0</v>
      </c>
      <c r="F32" s="89">
        <v>97.458541858646626</v>
      </c>
      <c r="G32" s="75">
        <v>246.79</v>
      </c>
      <c r="H32" s="75">
        <v>38.42</v>
      </c>
      <c r="I32" s="78">
        <v>18.46</v>
      </c>
    </row>
    <row r="33" spans="1:9" x14ac:dyDescent="0.25">
      <c r="A33" s="47">
        <v>2048</v>
      </c>
      <c r="B33" s="8"/>
      <c r="C33" s="53">
        <v>65.921084717782449</v>
      </c>
      <c r="D33" s="34">
        <v>0</v>
      </c>
      <c r="E33" s="34">
        <v>0</v>
      </c>
      <c r="F33" s="89">
        <v>97.458541858646626</v>
      </c>
      <c r="G33" s="75">
        <v>246.79</v>
      </c>
      <c r="H33" s="75">
        <v>38.42</v>
      </c>
      <c r="I33" s="78">
        <v>18.46</v>
      </c>
    </row>
    <row r="34" spans="1:9" x14ac:dyDescent="0.25">
      <c r="A34" s="47">
        <v>2049</v>
      </c>
      <c r="C34" s="53">
        <v>67.137906188040645</v>
      </c>
      <c r="D34" s="34">
        <v>0</v>
      </c>
      <c r="E34" s="34">
        <v>0</v>
      </c>
      <c r="F34" s="89">
        <v>97.458541858646626</v>
      </c>
      <c r="G34" s="75">
        <v>246.79</v>
      </c>
      <c r="H34" s="75">
        <v>38.42</v>
      </c>
      <c r="I34" s="78">
        <v>18.46</v>
      </c>
    </row>
    <row r="35" spans="1:9" x14ac:dyDescent="0.25">
      <c r="A35" s="47">
        <v>2050</v>
      </c>
      <c r="C35" s="53">
        <v>68.377188673569151</v>
      </c>
      <c r="D35" s="34">
        <v>0</v>
      </c>
      <c r="E35" s="34">
        <v>0</v>
      </c>
      <c r="F35" s="89">
        <v>97.458541858646626</v>
      </c>
      <c r="G35" s="75">
        <v>246.79</v>
      </c>
      <c r="H35" s="75">
        <v>38.42</v>
      </c>
      <c r="I35" s="78">
        <v>18.46</v>
      </c>
    </row>
    <row r="36" spans="1:9" x14ac:dyDescent="0.25">
      <c r="A36" s="47">
        <v>2051</v>
      </c>
      <c r="C36" s="53">
        <v>69.639346776854282</v>
      </c>
      <c r="D36" s="34">
        <v>0</v>
      </c>
      <c r="E36" s="34">
        <v>0</v>
      </c>
      <c r="F36" s="89">
        <v>97.458541858646626</v>
      </c>
      <c r="G36" s="75">
        <v>246.79</v>
      </c>
      <c r="H36" s="75">
        <v>38.42</v>
      </c>
      <c r="I36" s="78">
        <v>18.46</v>
      </c>
    </row>
    <row r="37" spans="1:9" x14ac:dyDescent="0.25">
      <c r="A37" s="47">
        <v>2052</v>
      </c>
      <c r="C37" s="53">
        <v>70.924802753430072</v>
      </c>
      <c r="D37" s="34">
        <v>0</v>
      </c>
      <c r="E37" s="34">
        <v>0</v>
      </c>
      <c r="F37" s="89">
        <v>97.458541858646626</v>
      </c>
      <c r="G37" s="75">
        <v>246.79</v>
      </c>
      <c r="H37" s="75">
        <v>38.42</v>
      </c>
      <c r="I37" s="78">
        <v>18.46</v>
      </c>
    </row>
    <row r="38" spans="1:9" x14ac:dyDescent="0.25">
      <c r="A38" s="47">
        <v>2053</v>
      </c>
      <c r="C38" s="53">
        <v>72.233986653144058</v>
      </c>
      <c r="D38" s="34">
        <v>0</v>
      </c>
      <c r="E38" s="34">
        <v>0</v>
      </c>
      <c r="F38" s="89">
        <v>97.458541858646626</v>
      </c>
      <c r="G38" s="75">
        <v>246.79</v>
      </c>
      <c r="H38" s="75">
        <v>38.42</v>
      </c>
      <c r="I38" s="78">
        <v>18.46</v>
      </c>
    </row>
    <row r="39" spans="1:9" x14ac:dyDescent="0.25">
      <c r="A39" s="47">
        <v>2054</v>
      </c>
      <c r="C39" s="53">
        <v>73.567336464030575</v>
      </c>
      <c r="D39" s="34">
        <v>0</v>
      </c>
      <c r="E39" s="34">
        <v>0</v>
      </c>
      <c r="F39" s="89">
        <v>97.458541858646626</v>
      </c>
      <c r="G39" s="75">
        <v>246.79</v>
      </c>
      <c r="H39" s="75">
        <v>38.42</v>
      </c>
      <c r="I39" s="78">
        <v>18.46</v>
      </c>
    </row>
    <row r="40" spans="1:9" ht="15.75" thickBot="1" x14ac:dyDescent="0.3">
      <c r="A40" s="48">
        <v>2055</v>
      </c>
      <c r="C40" s="59">
        <v>74.925298258839959</v>
      </c>
      <c r="D40" s="38">
        <v>0</v>
      </c>
      <c r="E40" s="38">
        <v>0</v>
      </c>
      <c r="F40" s="90">
        <v>97.458541858646626</v>
      </c>
      <c r="G40" s="79">
        <v>246.79</v>
      </c>
      <c r="H40" s="79">
        <v>38.42</v>
      </c>
      <c r="I40" s="60">
        <v>18.46</v>
      </c>
    </row>
  </sheetData>
  <mergeCells count="7">
    <mergeCell ref="H1:H3"/>
    <mergeCell ref="I1:I3"/>
    <mergeCell ref="C1:C3"/>
    <mergeCell ref="D1:D3"/>
    <mergeCell ref="E1:E3"/>
    <mergeCell ref="F1:F3"/>
    <mergeCell ref="G1:G3"/>
  </mergeCells>
  <pageMargins left="0.7" right="0.7" top="0.75" bottom="0.75" header="0.3" footer="0.3"/>
  <pageSetup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D2707F-82DE-4E80-B47B-012B77A9249A}">
  <dimension ref="A1:Q39"/>
  <sheetViews>
    <sheetView topLeftCell="J1" workbookViewId="0">
      <selection activeCell="Q11" sqref="Q11"/>
    </sheetView>
  </sheetViews>
  <sheetFormatPr defaultRowHeight="15" x14ac:dyDescent="0.25"/>
  <cols>
    <col min="3" max="3" width="12.140625" bestFit="1" customWidth="1"/>
    <col min="4" max="4" width="20.7109375" bestFit="1" customWidth="1"/>
    <col min="5" max="5" width="21.42578125" bestFit="1" customWidth="1"/>
    <col min="6" max="6" width="21.140625" customWidth="1"/>
    <col min="7" max="8" width="21.42578125" bestFit="1" customWidth="1"/>
    <col min="9" max="9" width="22.5703125" bestFit="1" customWidth="1"/>
    <col min="10" max="11" width="20.28515625" bestFit="1" customWidth="1"/>
    <col min="12" max="12" width="19.28515625" bestFit="1" customWidth="1"/>
    <col min="13" max="14" width="17.28515625" bestFit="1" customWidth="1"/>
    <col min="15" max="15" width="17.28515625" customWidth="1"/>
    <col min="16" max="16" width="17.42578125" bestFit="1" customWidth="1"/>
    <col min="17" max="17" width="28" bestFit="1" customWidth="1"/>
  </cols>
  <sheetData>
    <row r="1" spans="1:17" ht="60" customHeight="1" x14ac:dyDescent="0.25">
      <c r="A1" s="7"/>
      <c r="B1" s="7"/>
      <c r="C1" s="175" t="s">
        <v>16</v>
      </c>
      <c r="D1" s="176"/>
      <c r="E1" s="177" t="s">
        <v>18</v>
      </c>
      <c r="F1" s="178"/>
    </row>
    <row r="2" spans="1:17" ht="30.75" thickBot="1" x14ac:dyDescent="0.3">
      <c r="A2" s="10"/>
      <c r="B2" s="10"/>
      <c r="C2" s="16" t="s">
        <v>14</v>
      </c>
      <c r="D2" s="17" t="s">
        <v>17</v>
      </c>
      <c r="E2" s="18" t="s">
        <v>14</v>
      </c>
      <c r="F2" s="17" t="s">
        <v>17</v>
      </c>
    </row>
    <row r="3" spans="1:17" ht="15.75" thickBot="1" x14ac:dyDescent="0.3">
      <c r="A3" s="11"/>
      <c r="B3" s="10"/>
      <c r="C3" s="44" t="s">
        <v>15</v>
      </c>
      <c r="D3" s="43" t="s">
        <v>15</v>
      </c>
      <c r="E3" s="45" t="s">
        <v>15</v>
      </c>
      <c r="F3" s="43" t="s">
        <v>15</v>
      </c>
      <c r="G3" s="21" t="s">
        <v>0</v>
      </c>
      <c r="H3" s="21" t="s">
        <v>3</v>
      </c>
      <c r="I3" s="21" t="s">
        <v>58</v>
      </c>
      <c r="J3" s="21" t="s">
        <v>1</v>
      </c>
      <c r="K3" s="21" t="s">
        <v>4</v>
      </c>
      <c r="L3" s="21" t="s">
        <v>22</v>
      </c>
      <c r="M3" s="21" t="s">
        <v>2</v>
      </c>
      <c r="N3" s="98" t="s">
        <v>23</v>
      </c>
      <c r="O3" s="95" t="s">
        <v>24</v>
      </c>
      <c r="P3" s="21" t="s">
        <v>48</v>
      </c>
      <c r="Q3" s="21" t="s">
        <v>59</v>
      </c>
    </row>
    <row r="4" spans="1:17" ht="15.75" thickBot="1" x14ac:dyDescent="0.3">
      <c r="A4" s="71" t="s">
        <v>19</v>
      </c>
      <c r="B4" s="10"/>
      <c r="C4" s="61" t="s">
        <v>20</v>
      </c>
      <c r="D4" s="61" t="s">
        <v>20</v>
      </c>
      <c r="E4" s="61" t="s">
        <v>20</v>
      </c>
      <c r="F4" s="61" t="s">
        <v>20</v>
      </c>
      <c r="G4" s="62" t="s">
        <v>20</v>
      </c>
      <c r="H4" s="62" t="s">
        <v>20</v>
      </c>
      <c r="I4" s="62" t="s">
        <v>20</v>
      </c>
      <c r="J4" s="62" t="s">
        <v>20</v>
      </c>
      <c r="K4" s="62" t="s">
        <v>20</v>
      </c>
      <c r="L4" s="62" t="s">
        <v>20</v>
      </c>
      <c r="M4" s="62" t="s">
        <v>20</v>
      </c>
      <c r="N4" s="102" t="s">
        <v>20</v>
      </c>
      <c r="O4" s="92" t="s">
        <v>21</v>
      </c>
      <c r="P4" s="94" t="s">
        <v>20</v>
      </c>
      <c r="Q4" s="94" t="s">
        <v>20</v>
      </c>
    </row>
    <row r="5" spans="1:17" x14ac:dyDescent="0.25">
      <c r="A5" s="72">
        <v>2021</v>
      </c>
      <c r="B5" s="10"/>
      <c r="C5" s="63">
        <v>8.4277636803169766</v>
      </c>
      <c r="D5" s="64">
        <v>7.8886607988033282</v>
      </c>
      <c r="E5" s="65">
        <v>0.31921162025451288</v>
      </c>
      <c r="F5" s="64">
        <v>0.31921162025451288</v>
      </c>
      <c r="G5" s="66">
        <v>19.137931158777739</v>
      </c>
      <c r="H5" s="66">
        <v>20.871905828468044</v>
      </c>
      <c r="I5" s="66">
        <v>1.1273669071262014E-2</v>
      </c>
      <c r="J5" s="66">
        <v>23.55935827954773</v>
      </c>
      <c r="K5" s="66">
        <v>16.846692813484704</v>
      </c>
      <c r="L5" s="66">
        <v>33.886814743623795</v>
      </c>
      <c r="M5" s="67">
        <v>16.587476851398964</v>
      </c>
      <c r="N5" s="99">
        <v>17.88672</v>
      </c>
      <c r="O5" s="100">
        <v>6.1000000000000004E-3</v>
      </c>
      <c r="P5" s="106">
        <v>19.674092765250492</v>
      </c>
      <c r="Q5" s="106">
        <v>1.1180578172603671E-2</v>
      </c>
    </row>
    <row r="6" spans="1:17" x14ac:dyDescent="0.25">
      <c r="A6" s="72">
        <v>2022</v>
      </c>
      <c r="B6" s="10"/>
      <c r="C6" s="46">
        <v>8.425721669627011</v>
      </c>
      <c r="D6" s="37">
        <v>7.836306416933283</v>
      </c>
      <c r="E6" s="49">
        <v>0.48677587046593473</v>
      </c>
      <c r="F6" s="37">
        <v>0.48677587046593473</v>
      </c>
      <c r="G6" s="32">
        <v>19.340940119999999</v>
      </c>
      <c r="H6" s="32">
        <v>20.1598206</v>
      </c>
      <c r="I6" s="32">
        <v>1.2124988827804637E-2</v>
      </c>
      <c r="J6" s="32">
        <v>23.809268304393878</v>
      </c>
      <c r="K6" s="32">
        <v>16.290511560149692</v>
      </c>
      <c r="L6" s="32">
        <v>34.089823704846054</v>
      </c>
      <c r="M6" s="42">
        <v>16.76343142125101</v>
      </c>
      <c r="N6" s="97">
        <v>18.07645651941516</v>
      </c>
      <c r="O6" s="91">
        <v>6.1999999999999998E-3</v>
      </c>
      <c r="P6" s="105">
        <v>20.669003580000002</v>
      </c>
      <c r="Q6" s="105">
        <v>1.2024868263765733E-2</v>
      </c>
    </row>
    <row r="7" spans="1:17" x14ac:dyDescent="0.25">
      <c r="A7" s="72">
        <v>2023</v>
      </c>
      <c r="B7" s="10"/>
      <c r="C7" s="46">
        <v>8.1757137362213115</v>
      </c>
      <c r="D7" s="37">
        <v>7.5959336276955902</v>
      </c>
      <c r="E7" s="49">
        <v>0.58902914188614264</v>
      </c>
      <c r="F7" s="37">
        <v>0.58902914188614264</v>
      </c>
      <c r="G7" s="32">
        <v>21.384072540000002</v>
      </c>
      <c r="H7" s="32">
        <v>21.189953279999997</v>
      </c>
      <c r="I7" s="32">
        <v>1.3312931656871254E-2</v>
      </c>
      <c r="J7" s="32">
        <v>26.324424634301675</v>
      </c>
      <c r="K7" s="32">
        <v>17.217614725395929</v>
      </c>
      <c r="L7" s="32">
        <v>36.132956124846061</v>
      </c>
      <c r="M7" s="42">
        <v>18.534281751933108</v>
      </c>
      <c r="N7" s="97">
        <v>19.986011800822936</v>
      </c>
      <c r="O7" s="91">
        <v>6.3E-3</v>
      </c>
      <c r="P7" s="105">
        <v>21.04658718</v>
      </c>
      <c r="Q7" s="105">
        <v>1.3203001804940936E-2</v>
      </c>
    </row>
    <row r="8" spans="1:17" x14ac:dyDescent="0.25">
      <c r="A8" s="72">
        <v>2024</v>
      </c>
      <c r="B8" s="10"/>
      <c r="C8" s="46">
        <v>8.5015675703990183</v>
      </c>
      <c r="D8" s="37">
        <v>7.9196479139094951</v>
      </c>
      <c r="E8" s="49">
        <v>0.51063112805059807</v>
      </c>
      <c r="F8" s="37">
        <v>0.51063112805059807</v>
      </c>
      <c r="G8" s="32">
        <v>22.506292860000002</v>
      </c>
      <c r="H8" s="32">
        <v>21.46921296</v>
      </c>
      <c r="I8" s="32">
        <v>1.403991512491423E-2</v>
      </c>
      <c r="J8" s="32">
        <v>27.705910980350232</v>
      </c>
      <c r="K8" s="32">
        <v>17.463749991723191</v>
      </c>
      <c r="L8" s="32">
        <v>37.255176444846057</v>
      </c>
      <c r="M8" s="42">
        <v>19.506947157913089</v>
      </c>
      <c r="N8" s="97">
        <v>21.034862926663873</v>
      </c>
      <c r="O8" s="91">
        <v>6.4000000000000003E-3</v>
      </c>
      <c r="P8" s="105">
        <v>20.9040891</v>
      </c>
      <c r="Q8" s="105">
        <v>1.3923982298803803E-2</v>
      </c>
    </row>
    <row r="9" spans="1:17" x14ac:dyDescent="0.25">
      <c r="A9" s="72">
        <v>2025</v>
      </c>
      <c r="B9" s="10"/>
      <c r="C9" s="46">
        <v>8.5532961949446413</v>
      </c>
      <c r="D9" s="37">
        <v>7.9744959569077407</v>
      </c>
      <c r="E9" s="49">
        <v>0.44254824885172084</v>
      </c>
      <c r="F9" s="37">
        <v>0.44254824885172084</v>
      </c>
      <c r="G9" s="32">
        <v>23.418634919999999</v>
      </c>
      <c r="H9" s="32">
        <v>21.54224292</v>
      </c>
      <c r="I9" s="32">
        <v>1.4639262388842696E-2</v>
      </c>
      <c r="J9" s="32">
        <v>28.829030991949921</v>
      </c>
      <c r="K9" s="32">
        <v>17.534368470701295</v>
      </c>
      <c r="L9" s="32">
        <v>38.167518504846058</v>
      </c>
      <c r="M9" s="42">
        <v>20.297704145972716</v>
      </c>
      <c r="N9" s="97">
        <v>21.887557339453544</v>
      </c>
      <c r="O9" s="91">
        <v>6.4999999999999997E-3</v>
      </c>
      <c r="P9" s="105">
        <v>21.133815540000001</v>
      </c>
      <c r="Q9" s="105">
        <v>1.4518380528389071E-2</v>
      </c>
    </row>
    <row r="10" spans="1:17" x14ac:dyDescent="0.25">
      <c r="A10" s="72">
        <v>2026</v>
      </c>
      <c r="B10" s="10"/>
      <c r="C10" s="46">
        <v>8.644002017187125</v>
      </c>
      <c r="D10" s="37">
        <v>8.0673808640058606</v>
      </c>
      <c r="E10" s="49">
        <v>0.3142439746211112</v>
      </c>
      <c r="F10" s="37">
        <v>0.3142439746211112</v>
      </c>
      <c r="G10" s="32">
        <v>24.27368766</v>
      </c>
      <c r="H10" s="32">
        <v>21.539616419999998</v>
      </c>
      <c r="I10" s="32">
        <v>1.4976978585005848E-2</v>
      </c>
      <c r="J10" s="32">
        <v>29.881626159235264</v>
      </c>
      <c r="K10" s="32">
        <v>17.546755805898563</v>
      </c>
      <c r="L10" s="32">
        <v>39.022571244846056</v>
      </c>
      <c r="M10" s="42">
        <v>21.038806588750088</v>
      </c>
      <c r="N10" s="97">
        <v>22.686707927817853</v>
      </c>
      <c r="O10" s="91">
        <v>6.7000000000000002E-3</v>
      </c>
      <c r="P10" s="105">
        <v>21.16501122</v>
      </c>
      <c r="Q10" s="105">
        <v>1.4853308075710963E-2</v>
      </c>
    </row>
    <row r="11" spans="1:17" x14ac:dyDescent="0.25">
      <c r="A11" s="72">
        <v>2027</v>
      </c>
      <c r="B11" s="10"/>
      <c r="C11" s="46">
        <v>8.6898275374922367</v>
      </c>
      <c r="D11" s="37">
        <v>8.1161831355804352</v>
      </c>
      <c r="E11" s="49">
        <v>0.19211316617614893</v>
      </c>
      <c r="F11" s="37">
        <v>0.19211316617614893</v>
      </c>
      <c r="G11" s="32">
        <v>24.56284848</v>
      </c>
      <c r="H11" s="32">
        <v>21.849360839999999</v>
      </c>
      <c r="I11" s="32">
        <v>1.5379459869699727E-2</v>
      </c>
      <c r="J11" s="32">
        <v>30.237591665760942</v>
      </c>
      <c r="K11" s="32">
        <v>17.802671543577581</v>
      </c>
      <c r="L11" s="32">
        <v>39.311732064846055</v>
      </c>
      <c r="M11" s="42">
        <v>21.289431819256347</v>
      </c>
      <c r="N11" s="97">
        <v>22.956963818039206</v>
      </c>
      <c r="O11" s="91">
        <v>6.7999999999999996E-3</v>
      </c>
      <c r="P11" s="105">
        <v>21.398181179999998</v>
      </c>
      <c r="Q11" s="105">
        <v>1.5252465922023915E-2</v>
      </c>
    </row>
    <row r="12" spans="1:17" x14ac:dyDescent="0.25">
      <c r="A12" s="72">
        <v>2028</v>
      </c>
      <c r="B12" s="10"/>
      <c r="C12" s="46">
        <v>8.8258054591037549</v>
      </c>
      <c r="D12" s="37">
        <v>8.2534526901913967</v>
      </c>
      <c r="E12" s="49">
        <v>0.13390373542120446</v>
      </c>
      <c r="F12" s="37">
        <v>0.13390373542120446</v>
      </c>
      <c r="G12" s="32">
        <v>25.02114774</v>
      </c>
      <c r="H12" s="32">
        <v>22.31547432</v>
      </c>
      <c r="I12" s="32">
        <v>1.579083841126595E-2</v>
      </c>
      <c r="J12" s="32">
        <v>30.801771585524079</v>
      </c>
      <c r="K12" s="32">
        <v>18.193073064098691</v>
      </c>
      <c r="L12" s="32">
        <v>39.770031324846059</v>
      </c>
      <c r="M12" s="42">
        <v>21.686654920499272</v>
      </c>
      <c r="N12" s="97">
        <v>23.385300113734754</v>
      </c>
      <c r="O12" s="91">
        <v>6.8999999999999999E-3</v>
      </c>
      <c r="P12" s="105">
        <v>21.9495483</v>
      </c>
      <c r="Q12" s="105">
        <v>1.5660447557234176E-2</v>
      </c>
    </row>
    <row r="13" spans="1:17" x14ac:dyDescent="0.25">
      <c r="A13" s="72">
        <v>2029</v>
      </c>
      <c r="B13" s="10"/>
      <c r="C13" s="46">
        <v>8.943782783650855</v>
      </c>
      <c r="D13" s="37">
        <v>8.3730912627185958</v>
      </c>
      <c r="E13" s="49">
        <v>8.0462934914067807E-2</v>
      </c>
      <c r="F13" s="37">
        <v>8.0462934914067807E-2</v>
      </c>
      <c r="G13" s="32">
        <v>25.238533199999999</v>
      </c>
      <c r="H13" s="32">
        <v>22.533264720000002</v>
      </c>
      <c r="I13" s="32">
        <v>1.6000583443593296E-2</v>
      </c>
      <c r="J13" s="32">
        <v>31.06937950481348</v>
      </c>
      <c r="K13" s="32">
        <v>18.377047963152556</v>
      </c>
      <c r="L13" s="32">
        <v>39.987416784846054</v>
      </c>
      <c r="M13" s="42">
        <v>21.875070076540151</v>
      </c>
      <c r="N13" s="97">
        <v>23.588473216555105</v>
      </c>
      <c r="O13" s="91">
        <v>7.0000000000000001E-3</v>
      </c>
      <c r="P13" s="105">
        <v>22.31978586</v>
      </c>
      <c r="Q13" s="105">
        <v>1.5868460646444777E-2</v>
      </c>
    </row>
    <row r="14" spans="1:17" x14ac:dyDescent="0.25">
      <c r="A14" s="72">
        <v>2030</v>
      </c>
      <c r="B14" s="10"/>
      <c r="C14" s="46">
        <v>8.991751863964792</v>
      </c>
      <c r="D14" s="37">
        <v>8.4237884137790875</v>
      </c>
      <c r="E14" s="49">
        <v>3.4023166568068669E-2</v>
      </c>
      <c r="F14" s="37">
        <v>3.4023166568068669E-2</v>
      </c>
      <c r="G14" s="32">
        <v>25.660157340000001</v>
      </c>
      <c r="H14" s="32">
        <v>22.948126260000002</v>
      </c>
      <c r="I14" s="32">
        <v>1.634629983423232E-2</v>
      </c>
      <c r="J14" s="32">
        <v>31.588411269070317</v>
      </c>
      <c r="K14" s="32">
        <v>18.728372336524078</v>
      </c>
      <c r="L14" s="32">
        <v>40.409040924846053</v>
      </c>
      <c r="M14" s="42">
        <v>22.24050564030188</v>
      </c>
      <c r="N14" s="97">
        <v>23.982532160275465</v>
      </c>
      <c r="O14" s="91">
        <v>7.1999999999999998E-3</v>
      </c>
      <c r="P14" s="105">
        <v>22.955386619999999</v>
      </c>
      <c r="Q14" s="105">
        <v>1.6211322327646962E-2</v>
      </c>
    </row>
    <row r="15" spans="1:17" x14ac:dyDescent="0.25">
      <c r="A15" s="72">
        <v>2031</v>
      </c>
      <c r="B15" s="10"/>
      <c r="C15" s="46">
        <v>8.9934566985081599</v>
      </c>
      <c r="D15" s="37">
        <v>8.4288670533126808</v>
      </c>
      <c r="E15" s="49">
        <v>1.1712193627079124E-3</v>
      </c>
      <c r="F15" s="37">
        <v>1.1712193627079124E-3</v>
      </c>
      <c r="G15" s="32">
        <v>25.882744800000001</v>
      </c>
      <c r="H15" s="32">
        <v>23.177216219999998</v>
      </c>
      <c r="I15" s="32">
        <v>1.6492274282708927E-2</v>
      </c>
      <c r="J15" s="32">
        <v>31.862423003942155</v>
      </c>
      <c r="K15" s="32">
        <v>18.919851217908167</v>
      </c>
      <c r="L15" s="32">
        <v>40.631628384846053</v>
      </c>
      <c r="M15" s="42">
        <v>22.433429541507795</v>
      </c>
      <c r="N15" s="97">
        <v>24.19056716361516</v>
      </c>
      <c r="O15" s="91">
        <v>7.3000000000000001E-3</v>
      </c>
      <c r="P15" s="105">
        <v>23.05737336</v>
      </c>
      <c r="Q15" s="105">
        <v>1.6356091410549688E-2</v>
      </c>
    </row>
    <row r="16" spans="1:17" x14ac:dyDescent="0.25">
      <c r="A16" s="72">
        <v>2032</v>
      </c>
      <c r="B16" s="10"/>
      <c r="C16" s="46">
        <v>9.0507854221783752</v>
      </c>
      <c r="D16" s="37">
        <v>8.4883878007732907</v>
      </c>
      <c r="E16" s="49">
        <v>0</v>
      </c>
      <c r="F16" s="37">
        <v>0</v>
      </c>
      <c r="G16" s="32">
        <v>26.155103160000003</v>
      </c>
      <c r="H16" s="32">
        <v>23.454342060000002</v>
      </c>
      <c r="I16" s="32">
        <v>1.6696912074192629E-2</v>
      </c>
      <c r="J16" s="32">
        <v>32.197704186136555</v>
      </c>
      <c r="K16" s="32">
        <v>19.152010080548841</v>
      </c>
      <c r="L16" s="32">
        <v>40.903986744846058</v>
      </c>
      <c r="M16" s="42">
        <v>22.669491525130983</v>
      </c>
      <c r="N16" s="97">
        <v>24.445119115159038</v>
      </c>
      <c r="O16" s="91">
        <v>7.4999999999999997E-3</v>
      </c>
      <c r="P16" s="105">
        <v>23.51770956</v>
      </c>
      <c r="Q16" s="105">
        <v>1.6559039431312938E-2</v>
      </c>
    </row>
    <row r="17" spans="1:17" x14ac:dyDescent="0.25">
      <c r="A17" s="72">
        <v>2033</v>
      </c>
      <c r="B17" s="10"/>
      <c r="C17" s="46">
        <v>9.1054136891948829</v>
      </c>
      <c r="D17" s="37">
        <v>8.5454050694371428</v>
      </c>
      <c r="E17" s="49">
        <v>0</v>
      </c>
      <c r="F17" s="37">
        <v>0</v>
      </c>
      <c r="G17" s="32">
        <v>26.279560500000002</v>
      </c>
      <c r="H17" s="32">
        <v>23.61072132</v>
      </c>
      <c r="I17" s="32">
        <v>1.6748022257483137E-2</v>
      </c>
      <c r="J17" s="32">
        <v>32.350914846121327</v>
      </c>
      <c r="K17" s="32">
        <v>19.275053193706007</v>
      </c>
      <c r="L17" s="32">
        <v>41.028444084846058</v>
      </c>
      <c r="M17" s="42">
        <v>22.777362811170686</v>
      </c>
      <c r="N17" s="97">
        <v>24.561439608427388</v>
      </c>
      <c r="O17" s="91">
        <v>7.6E-3</v>
      </c>
      <c r="P17" s="105">
        <v>23.708061959999998</v>
      </c>
      <c r="Q17" s="105">
        <v>1.6609727578719383E-2</v>
      </c>
    </row>
    <row r="18" spans="1:17" x14ac:dyDescent="0.25">
      <c r="A18" s="72">
        <v>2034</v>
      </c>
      <c r="B18" s="10"/>
      <c r="C18" s="46">
        <v>9.1178744507789489</v>
      </c>
      <c r="D18" s="37">
        <v>8.5609073009026861</v>
      </c>
      <c r="E18" s="49">
        <v>0</v>
      </c>
      <c r="F18" s="37">
        <v>0</v>
      </c>
      <c r="G18" s="32">
        <v>26.391311699999999</v>
      </c>
      <c r="H18" s="32">
        <v>23.733750660000002</v>
      </c>
      <c r="I18" s="32">
        <v>1.68075972031939E-2</v>
      </c>
      <c r="J18" s="32">
        <v>32.488483872633459</v>
      </c>
      <c r="K18" s="32">
        <v>19.375451865802468</v>
      </c>
      <c r="L18" s="32">
        <v>41.140195284846058</v>
      </c>
      <c r="M18" s="42">
        <v>22.874221266127858</v>
      </c>
      <c r="N18" s="97">
        <v>24.665884671348785</v>
      </c>
      <c r="O18" s="91">
        <v>7.7000000000000002E-3</v>
      </c>
      <c r="P18" s="105">
        <v>24.060457680000003</v>
      </c>
      <c r="Q18" s="105">
        <v>1.6668810591839375E-2</v>
      </c>
    </row>
    <row r="19" spans="1:17" x14ac:dyDescent="0.25">
      <c r="A19" s="72">
        <v>2035</v>
      </c>
      <c r="B19" s="10"/>
      <c r="C19" s="46">
        <v>9.1129446817191457</v>
      </c>
      <c r="D19" s="37">
        <v>8.5592512530913396</v>
      </c>
      <c r="E19" s="49">
        <v>0</v>
      </c>
      <c r="F19" s="37">
        <v>0</v>
      </c>
      <c r="G19" s="32">
        <v>26.506955219999998</v>
      </c>
      <c r="H19" s="32">
        <v>23.85526428</v>
      </c>
      <c r="I19" s="32">
        <v>1.6833485785598745E-2</v>
      </c>
      <c r="J19" s="32">
        <v>32.630844459981397</v>
      </c>
      <c r="K19" s="32">
        <v>19.476464828587279</v>
      </c>
      <c r="L19" s="32">
        <v>41.25583880484605</v>
      </c>
      <c r="M19" s="42">
        <v>22.974453323349696</v>
      </c>
      <c r="N19" s="97">
        <v>24.773967579835244</v>
      </c>
      <c r="O19" s="91">
        <v>7.9000000000000008E-3</v>
      </c>
      <c r="P19" s="105">
        <v>24.255417419999997</v>
      </c>
      <c r="Q19" s="105">
        <v>1.6694485402544357E-2</v>
      </c>
    </row>
    <row r="20" spans="1:17" x14ac:dyDescent="0.25">
      <c r="A20" s="72">
        <v>2036</v>
      </c>
      <c r="B20" s="10"/>
      <c r="C20" s="46">
        <v>9.1430639098568136</v>
      </c>
      <c r="D20" s="37">
        <v>8.5921612305000785</v>
      </c>
      <c r="E20" s="49">
        <v>0</v>
      </c>
      <c r="F20" s="37">
        <v>0</v>
      </c>
      <c r="G20" s="32">
        <v>26.677958755431366</v>
      </c>
      <c r="H20" s="32">
        <v>24.040804195970459</v>
      </c>
      <c r="I20" s="32">
        <v>1.693292800382654E-2</v>
      </c>
      <c r="J20" s="32">
        <v>32.841354860759445</v>
      </c>
      <c r="K20" s="32">
        <v>19.629027480403565</v>
      </c>
      <c r="L20" s="32">
        <v>41.425796394535368</v>
      </c>
      <c r="M20" s="42">
        <v>23.122667733880387</v>
      </c>
      <c r="N20" s="97">
        <v>24.933791143411398</v>
      </c>
      <c r="O20" s="91">
        <v>8.0000000000000002E-3</v>
      </c>
      <c r="P20" s="105">
        <v>24.542104713978816</v>
      </c>
      <c r="Q20" s="105">
        <v>1.6793106489213217E-2</v>
      </c>
    </row>
    <row r="21" spans="1:17" x14ac:dyDescent="0.25">
      <c r="A21" s="72">
        <v>2037</v>
      </c>
      <c r="B21" s="10"/>
      <c r="C21" s="46">
        <v>9.1732826851699869</v>
      </c>
      <c r="D21" s="37">
        <v>8.6251977454505973</v>
      </c>
      <c r="E21" s="49">
        <v>0</v>
      </c>
      <c r="F21" s="37">
        <v>0</v>
      </c>
      <c r="G21" s="32">
        <v>26.850065480908039</v>
      </c>
      <c r="H21" s="32">
        <v>24.227787192177392</v>
      </c>
      <c r="I21" s="32">
        <v>1.7032957667512276E-2</v>
      </c>
      <c r="J21" s="32">
        <v>33.053223321053544</v>
      </c>
      <c r="K21" s="32">
        <v>19.782785182909702</v>
      </c>
      <c r="L21" s="32">
        <v>41.596454141660089</v>
      </c>
      <c r="M21" s="42">
        <v>23.271838315649621</v>
      </c>
      <c r="N21" s="97">
        <v>25.094645772011425</v>
      </c>
      <c r="O21" s="91">
        <v>8.2000000000000007E-3</v>
      </c>
      <c r="P21" s="105">
        <v>24.832180513012226</v>
      </c>
      <c r="Q21" s="105">
        <v>1.6892310170583336E-2</v>
      </c>
    </row>
    <row r="22" spans="1:17" x14ac:dyDescent="0.25">
      <c r="A22" s="72">
        <v>2038</v>
      </c>
      <c r="B22" s="10"/>
      <c r="C22" s="46">
        <v>9.2036013366724152</v>
      </c>
      <c r="D22" s="37">
        <v>8.6583612844746636</v>
      </c>
      <c r="E22" s="49">
        <v>0</v>
      </c>
      <c r="F22" s="37">
        <v>0</v>
      </c>
      <c r="G22" s="32">
        <v>27.023282513407295</v>
      </c>
      <c r="H22" s="32">
        <v>24.41622449251598</v>
      </c>
      <c r="I22" s="32">
        <v>1.7133578246934195E-2</v>
      </c>
      <c r="J22" s="32">
        <v>33.266458602072845</v>
      </c>
      <c r="K22" s="32">
        <v>19.937747297152669</v>
      </c>
      <c r="L22" s="32">
        <v>41.767814930589395</v>
      </c>
      <c r="M22" s="42">
        <v>23.421971237176596</v>
      </c>
      <c r="N22" s="97">
        <v>25.256538117314591</v>
      </c>
      <c r="O22" s="91">
        <v>8.3000000000000001E-3</v>
      </c>
      <c r="P22" s="105">
        <v>25.125684867589893</v>
      </c>
      <c r="Q22" s="105">
        <v>1.699209988827757E-2</v>
      </c>
    </row>
    <row r="23" spans="1:17" x14ac:dyDescent="0.25">
      <c r="A23" s="72">
        <v>2039</v>
      </c>
      <c r="B23" s="10"/>
      <c r="C23" s="46">
        <v>9.2340201944652716</v>
      </c>
      <c r="D23" s="37">
        <v>8.6916523359747409</v>
      </c>
      <c r="E23" s="49">
        <v>0</v>
      </c>
      <c r="F23" s="37">
        <v>0</v>
      </c>
      <c r="G23" s="32">
        <v>27.197617015819954</v>
      </c>
      <c r="H23" s="32">
        <v>24.606127408177883</v>
      </c>
      <c r="I23" s="32">
        <v>1.7234793232870874E-2</v>
      </c>
      <c r="J23" s="32">
        <v>33.481069521547425</v>
      </c>
      <c r="K23" s="32">
        <v>20.093923257506212</v>
      </c>
      <c r="L23" s="32">
        <v>41.939881657574922</v>
      </c>
      <c r="M23" s="42">
        <v>23.573072706775299</v>
      </c>
      <c r="N23" s="97">
        <v>25.419474873911938</v>
      </c>
      <c r="O23" s="91">
        <v>8.5000000000000006E-3</v>
      </c>
      <c r="P23" s="105">
        <v>25.422658301578888</v>
      </c>
      <c r="Q23" s="105">
        <v>1.7092479104249832E-2</v>
      </c>
    </row>
    <row r="24" spans="1:17" x14ac:dyDescent="0.25">
      <c r="A24" s="72">
        <v>2040</v>
      </c>
      <c r="B24" s="10"/>
      <c r="C24" s="46">
        <v>9.2645395897407461</v>
      </c>
      <c r="D24" s="37">
        <v>8.7250713902311787</v>
      </c>
      <c r="E24" s="49">
        <v>0</v>
      </c>
      <c r="F24" s="37">
        <v>0</v>
      </c>
      <c r="G24" s="32">
        <v>27.373076197246586</v>
      </c>
      <c r="H24" s="32">
        <v>24.79750733833021</v>
      </c>
      <c r="I24" s="32">
        <v>1.7336606136722332E-2</v>
      </c>
      <c r="J24" s="32">
        <v>33.697064954092923</v>
      </c>
      <c r="K24" s="32">
        <v>20.251322572245225</v>
      </c>
      <c r="L24" s="32">
        <v>42.112657230799712</v>
      </c>
      <c r="M24" s="42">
        <v>23.725148972811233</v>
      </c>
      <c r="N24" s="97">
        <v>25.583462779583126</v>
      </c>
      <c r="O24" s="91">
        <v>8.6E-3</v>
      </c>
      <c r="P24" s="105">
        <v>25.723141817818775</v>
      </c>
      <c r="Q24" s="105">
        <v>1.7193451300905202E-2</v>
      </c>
    </row>
    <row r="25" spans="1:17" x14ac:dyDescent="0.25">
      <c r="A25" s="72">
        <v>2041</v>
      </c>
      <c r="B25" s="10"/>
      <c r="C25" s="46">
        <v>9.2951598547856573</v>
      </c>
      <c r="D25" s="37">
        <v>8.7586189394094358</v>
      </c>
      <c r="E25" s="49">
        <v>0</v>
      </c>
      <c r="F25" s="37">
        <v>0</v>
      </c>
      <c r="G25" s="32">
        <v>27.549667313295615</v>
      </c>
      <c r="H25" s="32">
        <v>24.990375770799766</v>
      </c>
      <c r="I25" s="32">
        <v>1.7439020490631858E-2</v>
      </c>
      <c r="J25" s="32">
        <v>33.914453831577525</v>
      </c>
      <c r="K25" s="32">
        <v>20.409954824124629</v>
      </c>
      <c r="L25" s="32">
        <v>42.286144570427346</v>
      </c>
      <c r="M25" s="42">
        <v>23.878206323959791</v>
      </c>
      <c r="N25" s="97">
        <v>25.748508615575055</v>
      </c>
      <c r="O25" s="91">
        <v>8.8000000000000005E-3</v>
      </c>
      <c r="P25" s="105">
        <v>26.027176903782834</v>
      </c>
      <c r="Q25" s="105">
        <v>1.7295019981220738E-2</v>
      </c>
    </row>
    <row r="26" spans="1:17" x14ac:dyDescent="0.25">
      <c r="A26" s="72">
        <v>2042</v>
      </c>
      <c r="B26" s="10"/>
      <c r="C26" s="46">
        <v>9.3258813229850617</v>
      </c>
      <c r="D26" s="37">
        <v>8.792295477567329</v>
      </c>
      <c r="E26" s="49">
        <v>0</v>
      </c>
      <c r="F26" s="37">
        <v>0</v>
      </c>
      <c r="G26" s="32">
        <v>27.727397666383357</v>
      </c>
      <c r="H26" s="32">
        <v>25.184744282762626</v>
      </c>
      <c r="I26" s="32">
        <v>1.7542039847608534E-2</v>
      </c>
      <c r="J26" s="32">
        <v>34.133245143491308</v>
      </c>
      <c r="K26" s="32">
        <v>20.569829670962783</v>
      </c>
      <c r="L26" s="32">
        <v>42.460346608651321</v>
      </c>
      <c r="M26" s="42">
        <v>24.032251089466314</v>
      </c>
      <c r="N26" s="97">
        <v>25.914619206882282</v>
      </c>
      <c r="O26" s="91">
        <v>8.9999999999999993E-3</v>
      </c>
      <c r="P26" s="105">
        <v>26.334805537306202</v>
      </c>
      <c r="Q26" s="105">
        <v>1.7397188668867001E-2</v>
      </c>
    </row>
    <row r="27" spans="1:17" x14ac:dyDescent="0.25">
      <c r="A27" s="72">
        <v>2043</v>
      </c>
      <c r="B27" s="10"/>
      <c r="C27" s="46">
        <v>9.3567043288258915</v>
      </c>
      <c r="D27" s="37">
        <v>8.826101500662304</v>
      </c>
      <c r="E27" s="49">
        <v>0</v>
      </c>
      <c r="F27" s="37">
        <v>0</v>
      </c>
      <c r="G27" s="32">
        <v>27.906274606035993</v>
      </c>
      <c r="H27" s="32">
        <v>25.380624541439065</v>
      </c>
      <c r="I27" s="32">
        <v>1.7645667781650512E-2</v>
      </c>
      <c r="J27" s="32">
        <v>34.353447937317988</v>
      </c>
      <c r="K27" s="32">
        <v>20.730956846229478</v>
      </c>
      <c r="L27" s="32">
        <v>42.6352662897446</v>
      </c>
      <c r="M27" s="42">
        <v>24.187289639407815</v>
      </c>
      <c r="N27" s="97">
        <v>26.081801422529249</v>
      </c>
      <c r="O27" s="91">
        <v>9.1000000000000004E-3</v>
      </c>
      <c r="P27" s="105">
        <v>26.646070192381707</v>
      </c>
      <c r="Q27" s="105">
        <v>1.7499960908330302E-2</v>
      </c>
    </row>
    <row r="28" spans="1:17" x14ac:dyDescent="0.25">
      <c r="A28" s="72">
        <v>2044</v>
      </c>
      <c r="B28" s="10"/>
      <c r="C28" s="46">
        <v>9.3876292079005932</v>
      </c>
      <c r="D28" s="37">
        <v>8.8600375065587453</v>
      </c>
      <c r="E28" s="49">
        <v>0</v>
      </c>
      <c r="F28" s="37">
        <v>0</v>
      </c>
      <c r="G28" s="32">
        <v>28.086305529193481</v>
      </c>
      <c r="H28" s="32">
        <v>25.578028304793907</v>
      </c>
      <c r="I28" s="32">
        <v>1.7749907887868992E-2</v>
      </c>
      <c r="J28" s="32">
        <v>34.575071318909032</v>
      </c>
      <c r="K28" s="32">
        <v>20.893346159638529</v>
      </c>
      <c r="L28" s="32">
        <v>42.810906570109374</v>
      </c>
      <c r="M28" s="42">
        <v>24.343328384956397</v>
      </c>
      <c r="N28" s="97">
        <v>26.250062175854332</v>
      </c>
      <c r="O28" s="91">
        <v>9.2999999999999992E-3</v>
      </c>
      <c r="P28" s="105">
        <v>26.961013845024215</v>
      </c>
      <c r="Q28" s="105">
        <v>1.7603340265035666E-2</v>
      </c>
    </row>
    <row r="29" spans="1:17" x14ac:dyDescent="0.25">
      <c r="A29" s="72">
        <v>2045</v>
      </c>
      <c r="B29" s="10"/>
      <c r="C29" s="46">
        <v>9.4186562969107772</v>
      </c>
      <c r="D29" s="37">
        <v>8.8941039950353069</v>
      </c>
      <c r="E29" s="49">
        <v>0</v>
      </c>
      <c r="F29" s="37">
        <v>0</v>
      </c>
      <c r="G29" s="32">
        <v>28.267497880515442</v>
      </c>
      <c r="H29" s="32">
        <v>25.776967422242304</v>
      </c>
      <c r="I29" s="32">
        <v>1.7854763782612956E-2</v>
      </c>
      <c r="J29" s="32">
        <v>34.798124452860236</v>
      </c>
      <c r="K29" s="32">
        <v>21.057007497744994</v>
      </c>
      <c r="L29" s="32">
        <v>42.987270418327043</v>
      </c>
      <c r="M29" s="42">
        <v>24.50037377864437</v>
      </c>
      <c r="N29" s="97">
        <v>26.419408424795719</v>
      </c>
      <c r="O29" s="91">
        <v>9.4999999999999998E-3</v>
      </c>
      <c r="P29" s="105">
        <v>27.279679979204289</v>
      </c>
      <c r="Q29" s="105">
        <v>1.7707330325470529E-2</v>
      </c>
    </row>
    <row r="30" spans="1:17" x14ac:dyDescent="0.25">
      <c r="A30" s="72">
        <v>2046</v>
      </c>
      <c r="B30" s="10"/>
      <c r="C30" s="46">
        <v>9.449785933670892</v>
      </c>
      <c r="D30" s="37">
        <v>8.9283014677922701</v>
      </c>
      <c r="E30" s="49">
        <v>0</v>
      </c>
      <c r="F30" s="37">
        <v>0</v>
      </c>
      <c r="G30" s="32">
        <v>28.449859152689005</v>
      </c>
      <c r="H30" s="32">
        <v>25.977453835361015</v>
      </c>
      <c r="I30" s="32">
        <v>1.7960239103594622E-2</v>
      </c>
      <c r="J30" s="32">
        <v>35.022616562890661</v>
      </c>
      <c r="K30" s="32">
        <v>21.2219508245471</v>
      </c>
      <c r="L30" s="32">
        <v>43.164360815208362</v>
      </c>
      <c r="M30" s="42">
        <v>24.658432314631071</v>
      </c>
      <c r="N30" s="97">
        <v>26.589847172179145</v>
      </c>
      <c r="O30" s="91">
        <v>9.4940000000000007E-3</v>
      </c>
      <c r="P30" s="105">
        <v>27.602112592851974</v>
      </c>
      <c r="Q30" s="105">
        <v>1.7811934697309163E-2</v>
      </c>
    </row>
    <row r="31" spans="1:17" x14ac:dyDescent="0.25">
      <c r="A31" s="72">
        <v>2047</v>
      </c>
      <c r="B31" s="10"/>
      <c r="C31" s="46">
        <v>9.4810184571118938</v>
      </c>
      <c r="D31" s="37">
        <v>8.9626304284589331</v>
      </c>
      <c r="E31" s="49">
        <v>0</v>
      </c>
      <c r="F31" s="37">
        <v>0</v>
      </c>
      <c r="G31" s="32">
        <v>28.633396886738652</v>
      </c>
      <c r="H31" s="32">
        <v>26.17949957860521</v>
      </c>
      <c r="I31" s="32">
        <v>1.806633751001565E-2</v>
      </c>
      <c r="J31" s="32">
        <v>35.248556932224091</v>
      </c>
      <c r="K31" s="32">
        <v>21.388186182092866</v>
      </c>
      <c r="L31" s="32">
        <v>43.342180753843842</v>
      </c>
      <c r="M31" s="42">
        <v>24.817510528971415</v>
      </c>
      <c r="N31" s="97">
        <v>26.761385466007461</v>
      </c>
      <c r="O31" s="91">
        <v>9.6353846153846203E-3</v>
      </c>
      <c r="P31" s="105">
        <v>27.928356203931553</v>
      </c>
      <c r="Q31" s="105">
        <v>1.7917157009537828E-2</v>
      </c>
    </row>
    <row r="32" spans="1:17" x14ac:dyDescent="0.25">
      <c r="A32" s="72">
        <v>2048</v>
      </c>
      <c r="B32" s="10"/>
      <c r="C32" s="46">
        <v>9.512354207284945</v>
      </c>
      <c r="D32" s="37">
        <v>8.9970913826010293</v>
      </c>
      <c r="E32" s="49">
        <v>0</v>
      </c>
      <c r="F32" s="37">
        <v>0</v>
      </c>
      <c r="G32" s="32">
        <v>28.818118672338056</v>
      </c>
      <c r="H32" s="32">
        <v>26.383116780030868</v>
      </c>
      <c r="I32" s="32">
        <v>1.8173062682694086E-2</v>
      </c>
      <c r="J32" s="32">
        <v>35.475954903972891</v>
      </c>
      <c r="K32" s="32">
        <v>21.555723691091476</v>
      </c>
      <c r="L32" s="32">
        <v>43.520733239654326</v>
      </c>
      <c r="M32" s="42">
        <v>24.977614999886175</v>
      </c>
      <c r="N32" s="97">
        <v>26.934030399752096</v>
      </c>
      <c r="O32" s="91">
        <v>9.7767692307692295E-3</v>
      </c>
      <c r="P32" s="105">
        <v>28.258455856588103</v>
      </c>
      <c r="Q32" s="105">
        <v>1.8023000912580682E-2</v>
      </c>
    </row>
    <row r="33" spans="1:17" x14ac:dyDescent="0.25">
      <c r="A33" s="72">
        <v>2049</v>
      </c>
      <c r="C33" s="46">
        <v>9.5437935253651087</v>
      </c>
      <c r="D33" s="49">
        <v>9.0316848377281733</v>
      </c>
      <c r="E33" s="49">
        <v>0</v>
      </c>
      <c r="F33" s="49">
        <v>0</v>
      </c>
      <c r="G33" s="32">
        <v>29.004032148123922</v>
      </c>
      <c r="H33" s="32">
        <v>26.58831766202276</v>
      </c>
      <c r="I33" s="32">
        <v>1.8280418324192055E-2</v>
      </c>
      <c r="J33" s="32">
        <v>35.704819881524365</v>
      </c>
      <c r="K33" s="32">
        <v>21.724573551529453</v>
      </c>
      <c r="L33" s="32">
        <v>43.700021290441811</v>
      </c>
      <c r="M33" s="42">
        <v>25.138752348034007</v>
      </c>
      <c r="N33" s="97">
        <v>27.10778911264638</v>
      </c>
      <c r="O33" s="91">
        <v>9.9181538461538508E-3</v>
      </c>
      <c r="P33" s="105">
        <v>28.592457127366693</v>
      </c>
      <c r="Q33" s="105">
        <v>1.8129470078426409E-2</v>
      </c>
    </row>
    <row r="34" spans="1:17" x14ac:dyDescent="0.25">
      <c r="A34" s="72">
        <v>2050</v>
      </c>
      <c r="C34" s="46">
        <v>9.5753367536550709</v>
      </c>
      <c r="D34" s="49">
        <v>9.0664113033013312</v>
      </c>
      <c r="E34" s="49">
        <v>0</v>
      </c>
      <c r="F34" s="49">
        <v>0</v>
      </c>
      <c r="G34" s="32">
        <v>29.191145002011872</v>
      </c>
      <c r="H34" s="32">
        <v>26.795114542028131</v>
      </c>
      <c r="I34" s="32">
        <v>1.8388408158944217E-2</v>
      </c>
      <c r="J34" s="32">
        <v>35.935161328929617</v>
      </c>
      <c r="K34" s="32">
        <v>21.89474604329164</v>
      </c>
      <c r="L34" s="32">
        <v>43.880047936440413</v>
      </c>
      <c r="M34" s="42">
        <v>25.300929236785226</v>
      </c>
      <c r="N34" s="97">
        <v>27.282668789980761</v>
      </c>
      <c r="O34" s="91">
        <v>1.00595384615385E-2</v>
      </c>
      <c r="P34" s="105">
        <v>28.930406131505087</v>
      </c>
      <c r="Q34" s="105">
        <v>1.8236568200755626E-2</v>
      </c>
    </row>
    <row r="35" spans="1:17" x14ac:dyDescent="0.25">
      <c r="A35" s="72">
        <v>2051</v>
      </c>
      <c r="C35" s="46">
        <v>9.6069842355888593</v>
      </c>
      <c r="D35" s="37">
        <v>9.1012712907403284</v>
      </c>
      <c r="E35" s="49">
        <v>0</v>
      </c>
      <c r="F35" s="37">
        <v>0</v>
      </c>
      <c r="G35" s="32">
        <v>29.379464971514345</v>
      </c>
      <c r="H35" s="32">
        <v>27.003519833296053</v>
      </c>
      <c r="I35" s="32">
        <v>1.8497035933386984E-2</v>
      </c>
      <c r="J35" s="32">
        <v>36.166988771294896</v>
      </c>
      <c r="K35" s="32">
        <v>22.066251526787077</v>
      </c>
      <c r="L35" s="32">
        <v>44.060816220367613</v>
      </c>
      <c r="M35" s="42">
        <v>25.464152372497345</v>
      </c>
      <c r="N35" s="97">
        <v>27.458676663399945</v>
      </c>
      <c r="O35" s="91">
        <v>1.02009230769231E-2</v>
      </c>
      <c r="P35" s="105">
        <v>29.27234952930085</v>
      </c>
      <c r="Q35" s="105">
        <v>1.8344298995069012E-2</v>
      </c>
    </row>
    <row r="36" spans="1:17" x14ac:dyDescent="0.25">
      <c r="A36" s="72">
        <v>2052</v>
      </c>
      <c r="C36" s="46">
        <v>9.6387363157355903</v>
      </c>
      <c r="D36" s="37">
        <v>9.1362653134313767</v>
      </c>
      <c r="E36" s="49">
        <v>0</v>
      </c>
      <c r="F36" s="37">
        <v>0</v>
      </c>
      <c r="G36" s="32">
        <v>29.568999844060563</v>
      </c>
      <c r="H36" s="32">
        <v>27.213546045622564</v>
      </c>
      <c r="I36" s="32">
        <v>1.8606305416088473E-2</v>
      </c>
      <c r="J36" s="32">
        <v>36.400311795175497</v>
      </c>
      <c r="K36" s="32">
        <v>22.239100443579748</v>
      </c>
      <c r="L36" s="32">
        <v>44.242329197475669</v>
      </c>
      <c r="M36" s="42">
        <v>25.628428504792414</v>
      </c>
      <c r="N36" s="97">
        <v>27.635820011201936</v>
      </c>
      <c r="O36" s="91">
        <v>1.0342307692307699E-2</v>
      </c>
      <c r="P36" s="105">
        <v>29.618334532553678</v>
      </c>
      <c r="Q36" s="105">
        <v>1.8452666198816213E-2</v>
      </c>
    </row>
    <row r="37" spans="1:17" x14ac:dyDescent="0.25">
      <c r="A37" s="72">
        <v>2053</v>
      </c>
      <c r="C37" s="46">
        <v>9.6705933398032151</v>
      </c>
      <c r="D37" s="37">
        <v>9.1713938867346414</v>
      </c>
      <c r="E37" s="49">
        <v>0</v>
      </c>
      <c r="F37" s="37">
        <v>0</v>
      </c>
      <c r="G37" s="32">
        <v>29.759757457318567</v>
      </c>
      <c r="H37" s="32">
        <v>27.425205786101575</v>
      </c>
      <c r="I37" s="32">
        <v>1.8716220397879266E-2</v>
      </c>
      <c r="J37" s="32">
        <v>36.635140048972168</v>
      </c>
      <c r="K37" s="32">
        <v>22.413303317024283</v>
      </c>
      <c r="L37" s="32">
        <v>44.424589935603265</v>
      </c>
      <c r="M37" s="42">
        <v>25.793764426836105</v>
      </c>
      <c r="N37" s="97">
        <v>27.814106158638996</v>
      </c>
      <c r="O37" s="91">
        <v>1.04836923076923E-2</v>
      </c>
      <c r="P37" s="105">
        <v>29.96840891108388</v>
      </c>
      <c r="Q37" s="105">
        <v>1.8561673571525508E-2</v>
      </c>
    </row>
    <row r="38" spans="1:17" x14ac:dyDescent="0.25">
      <c r="A38" s="72">
        <v>2054</v>
      </c>
      <c r="C38" s="46">
        <v>9.7025556546422855</v>
      </c>
      <c r="D38" s="37">
        <v>9.2066575279918226</v>
      </c>
      <c r="E38" s="49">
        <v>0</v>
      </c>
      <c r="F38" s="37">
        <v>0</v>
      </c>
      <c r="G38" s="32">
        <v>29.951745699519307</v>
      </c>
      <c r="H38" s="32">
        <v>27.638511759881624</v>
      </c>
      <c r="I38" s="32">
        <v>1.8826784691983921E-2</v>
      </c>
      <c r="J38" s="32">
        <v>36.871483243330104</v>
      </c>
      <c r="K38" s="32">
        <v>22.588870752906644</v>
      </c>
      <c r="L38" s="32">
        <v>44.607601515227351</v>
      </c>
      <c r="M38" s="42">
        <v>25.960166975618652</v>
      </c>
      <c r="N38" s="97">
        <v>27.993542478220579</v>
      </c>
      <c r="O38" s="91">
        <v>1.06250769230769E-2</v>
      </c>
      <c r="P38" s="105">
        <v>30.322620999327931</v>
      </c>
      <c r="Q38" s="105">
        <v>1.8671324894934227E-2</v>
      </c>
    </row>
    <row r="39" spans="1:17" ht="15.75" thickBot="1" x14ac:dyDescent="0.3">
      <c r="A39" s="73">
        <v>2055</v>
      </c>
      <c r="C39" s="27">
        <v>9.7346236082497306</v>
      </c>
      <c r="D39" s="68">
        <v>9.2420567565337794</v>
      </c>
      <c r="E39" s="41">
        <v>0</v>
      </c>
      <c r="F39" s="68">
        <v>0</v>
      </c>
      <c r="G39" s="69">
        <v>30.144972509782846</v>
      </c>
      <c r="H39" s="69">
        <v>27.853476770928523</v>
      </c>
      <c r="I39" s="69">
        <v>1.8938002134153246E-2</v>
      </c>
      <c r="J39" s="69">
        <v>37.109351151540494</v>
      </c>
      <c r="K39" s="69">
        <v>22.765813440089818</v>
      </c>
      <c r="L39" s="69">
        <v>44.791367029515214</v>
      </c>
      <c r="M39" s="70">
        <v>26.127643032237554</v>
      </c>
      <c r="N39" s="101">
        <v>28.174136390018191</v>
      </c>
      <c r="O39" s="96">
        <v>1.0766461538461501E-2</v>
      </c>
      <c r="P39" s="93">
        <v>30.681019703011941</v>
      </c>
      <c r="Q39" s="93">
        <v>1.8781623973119957E-2</v>
      </c>
    </row>
  </sheetData>
  <mergeCells count="2">
    <mergeCell ref="C1:D1"/>
    <mergeCell ref="E1:F1"/>
  </mergeCells>
  <pageMargins left="0.7" right="0.7" top="0.75" bottom="0.75" header="0.3" footer="0.3"/>
  <pageSetup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9135BD-8BC5-4727-A25C-355F0CCB2942}">
  <dimension ref="A1:M38"/>
  <sheetViews>
    <sheetView tabSelected="1" topLeftCell="F1" workbookViewId="0">
      <selection activeCell="H12" sqref="H12"/>
    </sheetView>
  </sheetViews>
  <sheetFormatPr defaultRowHeight="15" x14ac:dyDescent="0.25"/>
  <cols>
    <col min="3" max="3" width="30.7109375" bestFit="1" customWidth="1"/>
    <col min="4" max="4" width="30.85546875" bestFit="1" customWidth="1"/>
    <col min="5" max="5" width="32.42578125" bestFit="1" customWidth="1"/>
    <col min="6" max="6" width="32.5703125" bestFit="1" customWidth="1"/>
    <col min="7" max="7" width="11.5703125" bestFit="1" customWidth="1"/>
    <col min="8" max="8" width="21" bestFit="1" customWidth="1"/>
    <col min="9" max="9" width="20.7109375" bestFit="1" customWidth="1"/>
    <col min="10" max="10" width="19.7109375" bestFit="1" customWidth="1"/>
    <col min="11" max="11" width="18.7109375" bestFit="1" customWidth="1"/>
    <col min="12" max="12" width="15" bestFit="1" customWidth="1"/>
    <col min="13" max="13" width="16.5703125" style="111" bestFit="1" customWidth="1"/>
    <col min="14" max="14" width="12" bestFit="1" customWidth="1"/>
  </cols>
  <sheetData>
    <row r="1" spans="1:13" ht="15" customHeight="1" x14ac:dyDescent="0.25">
      <c r="C1" s="179" t="s">
        <v>52</v>
      </c>
      <c r="D1" s="180"/>
      <c r="E1" s="180"/>
      <c r="F1" s="181"/>
      <c r="H1" s="179" t="s">
        <v>54</v>
      </c>
      <c r="I1" s="180"/>
      <c r="J1" s="180"/>
      <c r="K1" s="180"/>
      <c r="L1" s="180"/>
      <c r="M1" s="181"/>
    </row>
    <row r="2" spans="1:13" ht="15.75" thickBot="1" x14ac:dyDescent="0.3">
      <c r="C2" s="123" t="s">
        <v>5</v>
      </c>
      <c r="D2" s="120" t="s">
        <v>6</v>
      </c>
      <c r="E2" s="120" t="s">
        <v>53</v>
      </c>
      <c r="F2" s="124" t="s">
        <v>8</v>
      </c>
      <c r="G2" s="109"/>
      <c r="H2" s="115" t="s">
        <v>55</v>
      </c>
      <c r="I2" s="113" t="s">
        <v>56</v>
      </c>
      <c r="J2" s="113" t="s">
        <v>50</v>
      </c>
      <c r="K2" s="113" t="s">
        <v>22</v>
      </c>
      <c r="L2" s="113" t="s">
        <v>57</v>
      </c>
      <c r="M2" s="116" t="s">
        <v>48</v>
      </c>
    </row>
    <row r="3" spans="1:13" ht="15.75" thickBot="1" x14ac:dyDescent="0.3">
      <c r="A3" s="135" t="s">
        <v>30</v>
      </c>
      <c r="B3" s="108"/>
      <c r="C3" s="132" t="s">
        <v>10</v>
      </c>
      <c r="D3" s="133" t="s">
        <v>10</v>
      </c>
      <c r="E3" s="133" t="s">
        <v>10</v>
      </c>
      <c r="F3" s="134" t="s">
        <v>10</v>
      </c>
      <c r="G3" s="109"/>
      <c r="H3" s="117" t="s">
        <v>20</v>
      </c>
      <c r="I3" s="118" t="s">
        <v>20</v>
      </c>
      <c r="J3" s="118" t="s">
        <v>20</v>
      </c>
      <c r="K3" s="118" t="s">
        <v>20</v>
      </c>
      <c r="L3" s="118" t="s">
        <v>20</v>
      </c>
      <c r="M3" s="119" t="s">
        <v>20</v>
      </c>
    </row>
    <row r="4" spans="1:13" ht="15" customHeight="1" x14ac:dyDescent="0.25">
      <c r="A4" s="72">
        <v>2021</v>
      </c>
      <c r="B4" s="112"/>
      <c r="C4" s="144">
        <v>7.6006719518979332E-2</v>
      </c>
      <c r="D4" s="145">
        <v>7.9544831916828165E-2</v>
      </c>
      <c r="E4" s="145">
        <v>7.8363759452651463E-2</v>
      </c>
      <c r="F4" s="146">
        <v>8.032657545458774E-2</v>
      </c>
      <c r="G4" s="110"/>
      <c r="H4" s="136">
        <v>11.147225799964545</v>
      </c>
      <c r="I4" s="137">
        <v>15.339344904224715</v>
      </c>
      <c r="J4" s="137">
        <v>15.148794035849253</v>
      </c>
      <c r="K4" s="137">
        <v>13.243285352094629</v>
      </c>
      <c r="L4" s="137">
        <v>0</v>
      </c>
      <c r="M4" s="138">
        <v>14.958243167473791</v>
      </c>
    </row>
    <row r="5" spans="1:13" x14ac:dyDescent="0.25">
      <c r="A5" s="72">
        <v>2022</v>
      </c>
      <c r="B5" s="112"/>
      <c r="C5" s="125">
        <v>6.2581186200227887E-2</v>
      </c>
      <c r="D5" s="121">
        <v>6.3620660900241308E-2</v>
      </c>
      <c r="E5" s="121">
        <v>6.1716742326502948E-2</v>
      </c>
      <c r="F5" s="126">
        <v>6.8755948396031441E-2</v>
      </c>
      <c r="G5" s="110"/>
      <c r="H5" s="139">
        <v>9.4510777098537471</v>
      </c>
      <c r="I5" s="114">
        <v>13.005329156294474</v>
      </c>
      <c r="J5" s="114">
        <v>12.843772272365349</v>
      </c>
      <c r="K5" s="114">
        <v>11.228203433074112</v>
      </c>
      <c r="L5" s="114">
        <v>0</v>
      </c>
      <c r="M5" s="140">
        <v>12.682215388436227</v>
      </c>
    </row>
    <row r="6" spans="1:13" x14ac:dyDescent="0.25">
      <c r="A6" s="72">
        <v>2023</v>
      </c>
      <c r="B6" s="112"/>
      <c r="C6" s="125">
        <v>6.3375904573706371E-2</v>
      </c>
      <c r="D6" s="121">
        <v>7.1529679316515257E-2</v>
      </c>
      <c r="E6" s="121">
        <v>5.7418584596817861E-2</v>
      </c>
      <c r="F6" s="126">
        <v>8.0719385541391867E-2</v>
      </c>
      <c r="G6" s="110"/>
      <c r="H6" s="139">
        <v>9.6852876833739767</v>
      </c>
      <c r="I6" s="114">
        <v>13.327618094215474</v>
      </c>
      <c r="J6" s="114">
        <v>13.162057620995405</v>
      </c>
      <c r="K6" s="114">
        <v>11.506452888794726</v>
      </c>
      <c r="L6" s="114">
        <v>0</v>
      </c>
      <c r="M6" s="140">
        <v>12.996497147775337</v>
      </c>
    </row>
    <row r="7" spans="1:13" x14ac:dyDescent="0.25">
      <c r="A7" s="72">
        <v>2024</v>
      </c>
      <c r="B7" s="112"/>
      <c r="C7" s="125">
        <v>5.2270923341856908E-2</v>
      </c>
      <c r="D7" s="121">
        <v>5.7432818249202433E-2</v>
      </c>
      <c r="E7" s="121">
        <v>5.0682758332777737E-2</v>
      </c>
      <c r="F7" s="126">
        <v>6.389356053242945E-2</v>
      </c>
      <c r="G7" s="110"/>
      <c r="H7" s="139">
        <v>7.5004549639011424</v>
      </c>
      <c r="I7" s="114">
        <v>10.321138881949436</v>
      </c>
      <c r="J7" s="114">
        <v>10.192925976583604</v>
      </c>
      <c r="K7" s="114">
        <v>8.9107969229252877</v>
      </c>
      <c r="L7" s="114">
        <v>0</v>
      </c>
      <c r="M7" s="140">
        <v>10.064713071217771</v>
      </c>
    </row>
    <row r="8" spans="1:13" x14ac:dyDescent="0.25">
      <c r="A8" s="72">
        <v>2025</v>
      </c>
      <c r="B8" s="112"/>
      <c r="C8" s="125">
        <v>5.2828221382926754E-2</v>
      </c>
      <c r="D8" s="121">
        <v>5.8479451511644208E-2</v>
      </c>
      <c r="E8" s="121">
        <v>5.3894053075125917E-2</v>
      </c>
      <c r="F8" s="126">
        <v>6.4077952023696122E-2</v>
      </c>
      <c r="G8" s="110"/>
      <c r="H8" s="139">
        <v>7.5472720747325317</v>
      </c>
      <c r="I8" s="114">
        <v>10.3855624276234</v>
      </c>
      <c r="J8" s="114">
        <v>10.256549229764722</v>
      </c>
      <c r="K8" s="114">
        <v>8.9664172511779654</v>
      </c>
      <c r="L8" s="114">
        <v>0</v>
      </c>
      <c r="M8" s="140">
        <v>10.127536031906047</v>
      </c>
    </row>
    <row r="9" spans="1:13" x14ac:dyDescent="0.25">
      <c r="A9" s="72">
        <v>2026</v>
      </c>
      <c r="B9" s="112"/>
      <c r="C9" s="125">
        <v>4.8346451007519123E-2</v>
      </c>
      <c r="D9" s="121">
        <v>5.6118559478888677E-2</v>
      </c>
      <c r="E9" s="121">
        <v>4.9339463274089244E-2</v>
      </c>
      <c r="F9" s="126">
        <v>6.000380385166814E-2</v>
      </c>
      <c r="G9" s="110"/>
      <c r="H9" s="139">
        <v>7.3057663658546907</v>
      </c>
      <c r="I9" s="114">
        <v>10.053234058996626</v>
      </c>
      <c r="J9" s="114">
        <v>9.9283491638538113</v>
      </c>
      <c r="K9" s="114">
        <v>8.6795002124256584</v>
      </c>
      <c r="L9" s="114">
        <v>0</v>
      </c>
      <c r="M9" s="140">
        <v>9.8034642687109947</v>
      </c>
    </row>
    <row r="10" spans="1:13" x14ac:dyDescent="0.25">
      <c r="A10" s="72">
        <v>2027</v>
      </c>
      <c r="B10" s="112"/>
      <c r="C10" s="125">
        <v>4.3373164511385405E-2</v>
      </c>
      <c r="D10" s="121">
        <v>5.2421422603635991E-2</v>
      </c>
      <c r="E10" s="121">
        <v>4.8325164024849231E-2</v>
      </c>
      <c r="F10" s="126">
        <v>5.9107586841032594E-2</v>
      </c>
      <c r="G10" s="110"/>
      <c r="H10" s="139">
        <v>7.2930298334755461</v>
      </c>
      <c r="I10" s="114">
        <v>10.035707719568915</v>
      </c>
      <c r="J10" s="114">
        <v>9.9110405429283048</v>
      </c>
      <c r="K10" s="114">
        <v>8.6643687765222293</v>
      </c>
      <c r="L10" s="114">
        <v>0</v>
      </c>
      <c r="M10" s="140">
        <v>9.7863733662876982</v>
      </c>
    </row>
    <row r="11" spans="1:13" x14ac:dyDescent="0.25">
      <c r="A11" s="72">
        <v>2028</v>
      </c>
      <c r="B11" s="112"/>
      <c r="C11" s="125">
        <v>4.353842819972991E-2</v>
      </c>
      <c r="D11" s="121">
        <v>4.6599620235290018E-2</v>
      </c>
      <c r="E11" s="121">
        <v>4.8491700130488653E-2</v>
      </c>
      <c r="F11" s="126">
        <v>5.2163145690856665E-2</v>
      </c>
      <c r="G11" s="110"/>
      <c r="H11" s="139">
        <v>7.3003695100451793</v>
      </c>
      <c r="I11" s="114">
        <v>10.045807616386956</v>
      </c>
      <c r="J11" s="114">
        <v>9.9210149751896033</v>
      </c>
      <c r="K11" s="114">
        <v>8.6730885632160675</v>
      </c>
      <c r="L11" s="114">
        <v>0</v>
      </c>
      <c r="M11" s="140">
        <v>9.7962223339922492</v>
      </c>
    </row>
    <row r="12" spans="1:13" x14ac:dyDescent="0.25">
      <c r="A12" s="72">
        <v>2029</v>
      </c>
      <c r="B12" s="112"/>
      <c r="C12" s="125">
        <v>4.1281402124475203E-2</v>
      </c>
      <c r="D12" s="121">
        <v>4.2246998748622089E-2</v>
      </c>
      <c r="E12" s="121">
        <v>4.4283022970124014E-2</v>
      </c>
      <c r="F12" s="126">
        <v>4.6715032587819387E-2</v>
      </c>
      <c r="G12" s="110"/>
      <c r="H12" s="139">
        <v>6.8300511759125691</v>
      </c>
      <c r="I12" s="114">
        <v>9.398617430101913</v>
      </c>
      <c r="J12" s="114">
        <v>9.2818644185478512</v>
      </c>
      <c r="K12" s="114">
        <v>8.1143343030072419</v>
      </c>
      <c r="L12" s="114">
        <v>0</v>
      </c>
      <c r="M12" s="140">
        <v>9.1651114069937911</v>
      </c>
    </row>
    <row r="13" spans="1:13" x14ac:dyDescent="0.25">
      <c r="A13" s="72">
        <v>2030</v>
      </c>
      <c r="B13" s="112"/>
      <c r="C13" s="125">
        <v>3.7672347324370824E-2</v>
      </c>
      <c r="D13" s="121">
        <v>3.9623151720700765E-2</v>
      </c>
      <c r="E13" s="121">
        <v>4.3349414663285395E-2</v>
      </c>
      <c r="F13" s="126">
        <v>4.5003514287862666E-2</v>
      </c>
      <c r="G13" s="110"/>
      <c r="H13" s="139">
        <v>6.8979189698309735</v>
      </c>
      <c r="I13" s="114">
        <v>9.4920081550665554</v>
      </c>
      <c r="J13" s="114">
        <v>9.3740950102831189</v>
      </c>
      <c r="K13" s="114">
        <v>8.1949635624487644</v>
      </c>
      <c r="L13" s="114">
        <v>0</v>
      </c>
      <c r="M13" s="140">
        <v>9.2561818654996841</v>
      </c>
    </row>
    <row r="14" spans="1:13" x14ac:dyDescent="0.25">
      <c r="A14" s="72">
        <v>2031</v>
      </c>
      <c r="B14" s="112"/>
      <c r="C14" s="127">
        <v>3.4733046908076257E-2</v>
      </c>
      <c r="D14" s="122">
        <v>3.7116122032289416E-2</v>
      </c>
      <c r="E14" s="122">
        <v>3.8764940774216446E-2</v>
      </c>
      <c r="F14" s="128">
        <v>4.1165448229408895E-2</v>
      </c>
      <c r="G14" s="110"/>
      <c r="H14" s="139">
        <v>6.3198804824683359</v>
      </c>
      <c r="I14" s="114">
        <v>8.6965876724564275</v>
      </c>
      <c r="J14" s="114">
        <v>8.5885555274569683</v>
      </c>
      <c r="K14" s="114">
        <v>7.5082340774623813</v>
      </c>
      <c r="L14" s="114">
        <v>0</v>
      </c>
      <c r="M14" s="140">
        <v>8.480523382457509</v>
      </c>
    </row>
    <row r="15" spans="1:13" x14ac:dyDescent="0.25">
      <c r="A15" s="72">
        <v>2032</v>
      </c>
      <c r="B15" s="112"/>
      <c r="C15" s="125">
        <v>3.1037546289623377E-2</v>
      </c>
      <c r="D15" s="121">
        <v>3.4679531522590852E-2</v>
      </c>
      <c r="E15" s="121">
        <v>3.3066703031197242E-2</v>
      </c>
      <c r="F15" s="126">
        <v>3.7316945962986833E-2</v>
      </c>
      <c r="G15" s="110"/>
      <c r="H15" s="139">
        <v>5.7659093540902244</v>
      </c>
      <c r="I15" s="114">
        <v>7.9342855214403931</v>
      </c>
      <c r="J15" s="114">
        <v>7.8357229683790219</v>
      </c>
      <c r="K15" s="114">
        <v>6.8500974377653083</v>
      </c>
      <c r="L15" s="114">
        <v>0</v>
      </c>
      <c r="M15" s="140">
        <v>7.7371604153176508</v>
      </c>
    </row>
    <row r="16" spans="1:13" x14ac:dyDescent="0.25">
      <c r="A16" s="72">
        <v>2033</v>
      </c>
      <c r="B16" s="112"/>
      <c r="C16" s="125">
        <v>2.8672980756344044E-2</v>
      </c>
      <c r="D16" s="121">
        <v>3.085615154265663E-2</v>
      </c>
      <c r="E16" s="121">
        <v>3.2418524931856839E-2</v>
      </c>
      <c r="F16" s="126">
        <v>3.4654594445038024E-2</v>
      </c>
      <c r="G16" s="110"/>
      <c r="H16" s="139">
        <v>5.3420229100050101</v>
      </c>
      <c r="I16" s="114">
        <v>7.3509887906906553</v>
      </c>
      <c r="J16" s="114">
        <v>7.2596721597503979</v>
      </c>
      <c r="K16" s="114">
        <v>6.3465058503478327</v>
      </c>
      <c r="L16" s="114">
        <v>0</v>
      </c>
      <c r="M16" s="140">
        <v>7.1683555288101424</v>
      </c>
    </row>
    <row r="17" spans="1:13" x14ac:dyDescent="0.25">
      <c r="A17" s="72">
        <v>2034</v>
      </c>
      <c r="B17" s="112"/>
      <c r="C17" s="125">
        <v>2.6727924337118954E-2</v>
      </c>
      <c r="D17" s="121">
        <v>2.7316968364143386E-2</v>
      </c>
      <c r="E17" s="121">
        <v>2.9626786570110974E-2</v>
      </c>
      <c r="F17" s="126">
        <v>3.0336866228857565E-2</v>
      </c>
      <c r="G17" s="110"/>
      <c r="H17" s="139">
        <v>4.8841213507261836</v>
      </c>
      <c r="I17" s="114">
        <v>6.7208849356146629</v>
      </c>
      <c r="J17" s="114">
        <v>6.6373956817560957</v>
      </c>
      <c r="K17" s="114">
        <v>5.8025031431704228</v>
      </c>
      <c r="L17" s="114">
        <v>0</v>
      </c>
      <c r="M17" s="140">
        <v>6.5539064278975285</v>
      </c>
    </row>
    <row r="18" spans="1:13" x14ac:dyDescent="0.25">
      <c r="A18" s="72">
        <v>2035</v>
      </c>
      <c r="B18" s="112"/>
      <c r="C18" s="125">
        <v>2.4102229190794536E-2</v>
      </c>
      <c r="D18" s="121">
        <v>2.4076725577302303E-2</v>
      </c>
      <c r="E18" s="121">
        <v>2.6534256886411329E-2</v>
      </c>
      <c r="F18" s="126">
        <v>2.7654707996255808E-2</v>
      </c>
      <c r="G18" s="110"/>
      <c r="H18" s="139">
        <v>4.4288954007401404</v>
      </c>
      <c r="I18" s="114">
        <v>6.094462901873186</v>
      </c>
      <c r="J18" s="114">
        <v>6.0187552881853197</v>
      </c>
      <c r="K18" s="114">
        <v>5.2616791513066641</v>
      </c>
      <c r="L18" s="114">
        <v>0</v>
      </c>
      <c r="M18" s="140">
        <v>5.9430476744974543</v>
      </c>
    </row>
    <row r="19" spans="1:13" x14ac:dyDescent="0.25">
      <c r="A19" s="72">
        <v>2036</v>
      </c>
      <c r="B19" s="112"/>
      <c r="C19" s="125">
        <v>2.2032717282620424E-2</v>
      </c>
      <c r="D19" s="121">
        <v>2.1779863870336199E-2</v>
      </c>
      <c r="E19" s="121">
        <v>2.4101681833990158E-2</v>
      </c>
      <c r="F19" s="126">
        <v>2.5057263737868499E-2</v>
      </c>
      <c r="G19" s="110"/>
      <c r="H19" s="139">
        <v>4.0540376068384374</v>
      </c>
      <c r="I19" s="114">
        <v>5.5786329461622959</v>
      </c>
      <c r="J19" s="114">
        <v>5.509333158011211</v>
      </c>
      <c r="K19" s="114">
        <v>4.816335276500368</v>
      </c>
      <c r="L19" s="114">
        <v>0</v>
      </c>
      <c r="M19" s="140">
        <v>5.4400333698601262</v>
      </c>
    </row>
    <row r="20" spans="1:13" x14ac:dyDescent="0.25">
      <c r="A20" s="72">
        <v>2037</v>
      </c>
      <c r="B20" s="112"/>
      <c r="C20" s="125">
        <v>2.014090178186867E-2</v>
      </c>
      <c r="D20" s="121">
        <v>1.9702117245443407E-2</v>
      </c>
      <c r="E20" s="121">
        <v>2.1892117413108186E-2</v>
      </c>
      <c r="F20" s="126">
        <v>2.2703782159410504E-2</v>
      </c>
      <c r="G20" s="110"/>
      <c r="H20" s="139">
        <v>3.7109074454352053</v>
      </c>
      <c r="I20" s="114">
        <v>5.1064623821800703</v>
      </c>
      <c r="J20" s="114">
        <v>5.0430280668734859</v>
      </c>
      <c r="K20" s="114">
        <v>4.4086849138076403</v>
      </c>
      <c r="L20" s="114">
        <v>0</v>
      </c>
      <c r="M20" s="140">
        <v>4.9795937515669007</v>
      </c>
    </row>
    <row r="21" spans="1:13" x14ac:dyDescent="0.25">
      <c r="A21" s="72">
        <v>2038</v>
      </c>
      <c r="B21" s="112"/>
      <c r="C21" s="125">
        <v>1.8411524978213425E-2</v>
      </c>
      <c r="D21" s="121">
        <v>1.7822582650844025E-2</v>
      </c>
      <c r="E21" s="121">
        <v>1.9885118728661347E-2</v>
      </c>
      <c r="F21" s="126">
        <v>2.0571349279568805E-2</v>
      </c>
      <c r="G21" s="110"/>
      <c r="H21" s="139">
        <v>3.3968195177463336</v>
      </c>
      <c r="I21" s="114">
        <v>4.6742559175825633</v>
      </c>
      <c r="J21" s="114">
        <v>4.6161906266809165</v>
      </c>
      <c r="K21" s="114">
        <v>4.0355377176644511</v>
      </c>
      <c r="L21" s="114">
        <v>0</v>
      </c>
      <c r="M21" s="140">
        <v>4.5581253357792697</v>
      </c>
    </row>
    <row r="22" spans="1:13" x14ac:dyDescent="0.25">
      <c r="A22" s="72">
        <v>2039</v>
      </c>
      <c r="B22" s="112"/>
      <c r="C22" s="125">
        <v>1.6830639248166076E-2</v>
      </c>
      <c r="D22" s="121">
        <v>1.6122351135618659E-2</v>
      </c>
      <c r="E22" s="121">
        <v>1.806211520755853E-2</v>
      </c>
      <c r="F22" s="126">
        <v>1.8639203292681865E-2</v>
      </c>
      <c r="G22" s="110"/>
      <c r="H22" s="139">
        <v>3.109315714768317</v>
      </c>
      <c r="I22" s="114">
        <v>4.2786310263051215</v>
      </c>
      <c r="J22" s="114">
        <v>4.2254803303261763</v>
      </c>
      <c r="K22" s="114">
        <v>3.6939733705367224</v>
      </c>
      <c r="L22" s="114">
        <v>0</v>
      </c>
      <c r="M22" s="140">
        <v>4.1723296343472303</v>
      </c>
    </row>
    <row r="23" spans="1:13" x14ac:dyDescent="0.25">
      <c r="A23" s="72">
        <v>2040</v>
      </c>
      <c r="B23" s="112"/>
      <c r="C23" s="125">
        <v>1.5385494565882271E-2</v>
      </c>
      <c r="D23" s="121">
        <v>1.4584317617282851E-2</v>
      </c>
      <c r="E23" s="121">
        <v>1.6406238766927362E-2</v>
      </c>
      <c r="F23" s="126">
        <v>1.6888532427524108E-2</v>
      </c>
      <c r="G23" s="110"/>
      <c r="H23" s="139">
        <v>2.8461459796720296</v>
      </c>
      <c r="I23" s="114">
        <v>3.9164914763008287</v>
      </c>
      <c r="J23" s="114">
        <v>3.8678394082722471</v>
      </c>
      <c r="K23" s="114">
        <v>3.3813187279864323</v>
      </c>
      <c r="L23" s="114">
        <v>0</v>
      </c>
      <c r="M23" s="140">
        <v>3.8191873402436651</v>
      </c>
    </row>
    <row r="24" spans="1:13" x14ac:dyDescent="0.25">
      <c r="A24" s="72">
        <v>2041</v>
      </c>
      <c r="B24" s="112"/>
      <c r="C24" s="125">
        <v>1.4064435672732155E-2</v>
      </c>
      <c r="D24" s="121">
        <v>1.3193008797077349E-2</v>
      </c>
      <c r="E24" s="121">
        <v>1.4902167735304433E-2</v>
      </c>
      <c r="F24" s="126">
        <v>1.5302291792027266E-2</v>
      </c>
      <c r="G24" s="110"/>
      <c r="H24" s="139">
        <v>2.6052506984504951</v>
      </c>
      <c r="I24" s="114">
        <v>3.5850030978677765</v>
      </c>
      <c r="J24" s="114">
        <v>3.540468897894264</v>
      </c>
      <c r="K24" s="114">
        <v>3.0951268981591391</v>
      </c>
      <c r="L24" s="114">
        <v>0</v>
      </c>
      <c r="M24" s="140">
        <v>3.4959346979207511</v>
      </c>
    </row>
    <row r="25" spans="1:13" x14ac:dyDescent="0.25">
      <c r="A25" s="72">
        <v>2042</v>
      </c>
      <c r="B25" s="112"/>
      <c r="C25" s="125">
        <v>1.2856808076294531E-2</v>
      </c>
      <c r="D25" s="121">
        <v>1.1934427491725729E-2</v>
      </c>
      <c r="E25" s="121">
        <v>1.3535985082627176E-2</v>
      </c>
      <c r="F25" s="126">
        <v>1.3865037420701059E-2</v>
      </c>
      <c r="G25" s="110"/>
      <c r="H25" s="139">
        <v>2.3847445810066699</v>
      </c>
      <c r="I25" s="114">
        <v>3.2815716029237092</v>
      </c>
      <c r="J25" s="114">
        <v>3.2408067382911168</v>
      </c>
      <c r="K25" s="114">
        <v>2.8331580919651929</v>
      </c>
      <c r="L25" s="114">
        <v>0</v>
      </c>
      <c r="M25" s="140">
        <v>3.2000418736585239</v>
      </c>
    </row>
    <row r="26" spans="1:13" x14ac:dyDescent="0.25">
      <c r="A26" s="72">
        <v>2043</v>
      </c>
      <c r="B26" s="112"/>
      <c r="C26" s="125">
        <v>1.1752872120645963E-2</v>
      </c>
      <c r="D26" s="121">
        <v>1.0795911815567921E-2</v>
      </c>
      <c r="E26" s="121">
        <v>1.229504964724264E-2</v>
      </c>
      <c r="F26" s="126">
        <v>1.2562775909004713E-2</v>
      </c>
      <c r="G26" s="110"/>
      <c r="H26" s="139">
        <v>2.1829019065317188</v>
      </c>
      <c r="I26" s="114">
        <v>3.0038222816376652</v>
      </c>
      <c r="J26" s="114">
        <v>2.9665077191328497</v>
      </c>
      <c r="K26" s="114">
        <v>2.5933620940846951</v>
      </c>
      <c r="L26" s="114">
        <v>0</v>
      </c>
      <c r="M26" s="140">
        <v>2.9291931566280338</v>
      </c>
    </row>
    <row r="27" spans="1:13" x14ac:dyDescent="0.25">
      <c r="A27" s="72">
        <v>2044</v>
      </c>
      <c r="B27" s="112"/>
      <c r="C27" s="125">
        <v>1.0743724434911813E-2</v>
      </c>
      <c r="D27" s="121">
        <v>9.7660077963794747E-3</v>
      </c>
      <c r="E27" s="121">
        <v>1.1167879168408583E-2</v>
      </c>
      <c r="F27" s="126">
        <v>1.1382828170678615E-2</v>
      </c>
      <c r="G27" s="110"/>
      <c r="H27" s="139">
        <v>1.9981430177014354</v>
      </c>
      <c r="I27" s="114">
        <v>2.7495814175207793</v>
      </c>
      <c r="J27" s="114">
        <v>2.7154251266199005</v>
      </c>
      <c r="K27" s="114">
        <v>2.3738622176111104</v>
      </c>
      <c r="L27" s="114">
        <v>0</v>
      </c>
      <c r="M27" s="140">
        <v>2.6812688357190209</v>
      </c>
    </row>
    <row r="28" spans="1:13" x14ac:dyDescent="0.25">
      <c r="A28" s="72">
        <v>2045</v>
      </c>
      <c r="B28" s="112"/>
      <c r="C28" s="125">
        <v>9.8212261265527168E-3</v>
      </c>
      <c r="D28" s="121">
        <v>8.8343541433352733E-3</v>
      </c>
      <c r="E28" s="121">
        <v>1.0144044041997436E-2</v>
      </c>
      <c r="F28" s="126">
        <v>1.0313705991549424E-2</v>
      </c>
      <c r="G28" s="110"/>
      <c r="H28" s="139">
        <v>1.8290219579919471</v>
      </c>
      <c r="I28" s="114">
        <v>2.5168592755273811</v>
      </c>
      <c r="J28" s="114">
        <v>2.4855939429121343</v>
      </c>
      <c r="K28" s="114">
        <v>2.172940616759667</v>
      </c>
      <c r="L28" s="114">
        <v>0</v>
      </c>
      <c r="M28" s="140">
        <v>2.4543286102968871</v>
      </c>
    </row>
    <row r="29" spans="1:13" x14ac:dyDescent="0.25">
      <c r="A29" s="72">
        <v>2046</v>
      </c>
      <c r="B29" s="112"/>
      <c r="C29" s="125">
        <v>8.9779371402570248E-3</v>
      </c>
      <c r="D29" s="121">
        <v>7.9915780078323138E-3</v>
      </c>
      <c r="E29" s="121">
        <v>9.2140708163345152E-3</v>
      </c>
      <c r="F29" s="126">
        <v>9.3450001779110427E-3</v>
      </c>
      <c r="G29" s="110"/>
      <c r="H29" s="139">
        <v>1.6742151553620961</v>
      </c>
      <c r="I29" s="114">
        <v>2.3038345300281842</v>
      </c>
      <c r="J29" s="114">
        <v>2.275215467543362</v>
      </c>
      <c r="K29" s="114">
        <v>1.9890248426951429</v>
      </c>
      <c r="L29" s="114">
        <v>0</v>
      </c>
      <c r="M29" s="140">
        <v>2.2465964050585399</v>
      </c>
    </row>
    <row r="30" spans="1:13" x14ac:dyDescent="0.25">
      <c r="A30" s="72">
        <v>2047</v>
      </c>
      <c r="B30" s="112"/>
      <c r="C30" s="125">
        <v>8.2070562530361501E-3</v>
      </c>
      <c r="D30" s="121">
        <v>7.2292006884792726E-3</v>
      </c>
      <c r="E30" s="121">
        <v>8.3693545352263813E-3</v>
      </c>
      <c r="F30" s="126">
        <v>8.4672792104710775E-3</v>
      </c>
      <c r="G30" s="110"/>
      <c r="H30" s="139">
        <v>1.5325110637389452</v>
      </c>
      <c r="I30" s="114">
        <v>2.1088400107860705</v>
      </c>
      <c r="J30" s="114">
        <v>2.0826432404657469</v>
      </c>
      <c r="K30" s="114">
        <v>1.8206755372625107</v>
      </c>
      <c r="L30" s="114">
        <v>0</v>
      </c>
      <c r="M30" s="140">
        <v>2.0564464701454228</v>
      </c>
    </row>
    <row r="31" spans="1:13" x14ac:dyDescent="0.25">
      <c r="A31" s="72">
        <v>2048</v>
      </c>
      <c r="B31" s="112"/>
      <c r="C31" s="125">
        <v>7.5023662215763171E-3</v>
      </c>
      <c r="D31" s="121">
        <v>6.5395523316032671E-3</v>
      </c>
      <c r="E31" s="121">
        <v>7.6020791170975282E-3</v>
      </c>
      <c r="F31" s="126">
        <v>7.67199741713672E-3</v>
      </c>
      <c r="G31" s="110"/>
      <c r="H31" s="139">
        <v>1.402800681238801</v>
      </c>
      <c r="I31" s="114">
        <v>1.9303496553798891</v>
      </c>
      <c r="J31" s="114">
        <v>1.9063701565552944</v>
      </c>
      <c r="K31" s="114">
        <v>1.6665751683093479</v>
      </c>
      <c r="L31" s="114">
        <v>0</v>
      </c>
      <c r="M31" s="140">
        <v>1.8823906577306995</v>
      </c>
    </row>
    <row r="32" spans="1:13" x14ac:dyDescent="0.25">
      <c r="A32" s="72">
        <v>2049</v>
      </c>
      <c r="B32" s="112"/>
      <c r="C32" s="125">
        <v>6.8581836394537724E-3</v>
      </c>
      <c r="D32" s="121">
        <v>5.915694769123069E-3</v>
      </c>
      <c r="E32" s="121">
        <v>6.9051450335108951E-3</v>
      </c>
      <c r="F32" s="126">
        <v>6.9514117705914008E-3</v>
      </c>
      <c r="G32" s="110"/>
      <c r="H32" s="139">
        <v>1.2840688709176304</v>
      </c>
      <c r="I32" s="114">
        <v>1.7669665659635776</v>
      </c>
      <c r="J32" s="114">
        <v>1.7450166707342165</v>
      </c>
      <c r="K32" s="114">
        <v>1.5255177184406068</v>
      </c>
      <c r="L32" s="114">
        <v>0</v>
      </c>
      <c r="M32" s="140">
        <v>1.7230667755048552</v>
      </c>
    </row>
    <row r="33" spans="1:13" x14ac:dyDescent="0.25">
      <c r="A33" s="72">
        <v>2050</v>
      </c>
      <c r="B33" s="112"/>
      <c r="C33" s="125">
        <v>6.2693130998061255E-3</v>
      </c>
      <c r="D33" s="121">
        <v>5.3513517175036353E-3</v>
      </c>
      <c r="E33" s="121">
        <v>6.2721036178882581E-3</v>
      </c>
      <c r="F33" s="126">
        <v>6.2985065005862649E-3</v>
      </c>
      <c r="G33" s="110"/>
      <c r="H33" s="139">
        <v>1.1753864161254959</v>
      </c>
      <c r="I33" s="114">
        <v>1.6174120768906401</v>
      </c>
      <c r="J33" s="114">
        <v>1.5973200014013156</v>
      </c>
      <c r="K33" s="114">
        <v>1.3963992465080706</v>
      </c>
      <c r="L33" s="114">
        <v>0</v>
      </c>
      <c r="M33" s="140">
        <v>1.5772279259119908</v>
      </c>
    </row>
    <row r="34" spans="1:13" x14ac:dyDescent="0.25">
      <c r="A34" s="72">
        <v>2051</v>
      </c>
      <c r="B34" s="112"/>
      <c r="C34" s="125">
        <v>5.7310052937764623E-3</v>
      </c>
      <c r="D34" s="121">
        <v>4.8408456355624636E-3</v>
      </c>
      <c r="E34" s="121">
        <v>5.697097396595169E-3</v>
      </c>
      <c r="F34" s="126">
        <v>5.706924786956241E-3</v>
      </c>
      <c r="G34" s="110"/>
      <c r="H34" s="139">
        <v>1.0759027482887706</v>
      </c>
      <c r="I34" s="114">
        <v>1.4805157476452317</v>
      </c>
      <c r="J34" s="114">
        <v>1.4621242476744838</v>
      </c>
      <c r="K34" s="114">
        <v>1.2782092479670037</v>
      </c>
      <c r="L34" s="114">
        <v>0</v>
      </c>
      <c r="M34" s="140">
        <v>1.4437327477037354</v>
      </c>
    </row>
    <row r="35" spans="1:13" x14ac:dyDescent="0.25">
      <c r="A35" s="72">
        <v>2052</v>
      </c>
      <c r="B35" s="112"/>
      <c r="C35" s="125">
        <v>5.2389187067893479E-3</v>
      </c>
      <c r="D35" s="121">
        <v>4.3790406058893542E-3</v>
      </c>
      <c r="E35" s="121">
        <v>5.1748058902794884E-3</v>
      </c>
      <c r="F35" s="126">
        <v>5.1709068683098158E-3</v>
      </c>
      <c r="G35" s="110"/>
      <c r="H35" s="139">
        <v>0.98483929020644434</v>
      </c>
      <c r="I35" s="114">
        <v>1.3552062027627143</v>
      </c>
      <c r="J35" s="114">
        <v>1.338371343101066</v>
      </c>
      <c r="K35" s="114">
        <v>1.1700227464845818</v>
      </c>
      <c r="L35" s="114">
        <v>0</v>
      </c>
      <c r="M35" s="140">
        <v>1.3215364834394172</v>
      </c>
    </row>
    <row r="36" spans="1:13" x14ac:dyDescent="0.25">
      <c r="A36" s="72">
        <v>2053</v>
      </c>
      <c r="B36" s="112"/>
      <c r="C36" s="125">
        <v>4.7890846037347817E-3</v>
      </c>
      <c r="D36" s="121">
        <v>3.9612906652413257E-3</v>
      </c>
      <c r="E36" s="121">
        <v>4.7003963839683249E-3</v>
      </c>
      <c r="F36" s="126">
        <v>4.6852339638059869E-3</v>
      </c>
      <c r="G36" s="110"/>
      <c r="H36" s="139">
        <v>0.90148336276394669</v>
      </c>
      <c r="I36" s="114">
        <v>1.2405027470512431</v>
      </c>
      <c r="J36" s="114">
        <v>1.2250927750381846</v>
      </c>
      <c r="K36" s="114">
        <v>1.0709930549075974</v>
      </c>
      <c r="L36" s="114">
        <v>0</v>
      </c>
      <c r="M36" s="140">
        <v>1.2096828030251254</v>
      </c>
    </row>
    <row r="37" spans="1:13" x14ac:dyDescent="0.25">
      <c r="A37" s="72">
        <v>2054</v>
      </c>
      <c r="B37" s="112"/>
      <c r="C37" s="125">
        <v>4.3778750206615365E-3</v>
      </c>
      <c r="D37" s="121">
        <v>3.5833930640935814E-3</v>
      </c>
      <c r="E37" s="121">
        <v>4.2694792104036264E-3</v>
      </c>
      <c r="F37" s="126">
        <v>4.2451774620292648E-3</v>
      </c>
      <c r="G37" s="110"/>
      <c r="H37" s="139">
        <v>0.82518260737733085</v>
      </c>
      <c r="I37" s="114">
        <v>1.1355076904935921</v>
      </c>
      <c r="J37" s="114">
        <v>1.1214020048973989</v>
      </c>
      <c r="K37" s="114">
        <v>0.98034514893546398</v>
      </c>
      <c r="L37" s="114">
        <v>0</v>
      </c>
      <c r="M37" s="140">
        <v>1.1072963193012049</v>
      </c>
    </row>
    <row r="38" spans="1:13" ht="15.75" thickBot="1" x14ac:dyDescent="0.3">
      <c r="A38" s="73">
        <v>2055</v>
      </c>
      <c r="B38" s="112"/>
      <c r="C38" s="129">
        <v>4.0019735048292416E-3</v>
      </c>
      <c r="D38" s="130">
        <v>3.2415459851168776E-3</v>
      </c>
      <c r="E38" s="130">
        <v>3.8780671328572801E-3</v>
      </c>
      <c r="F38" s="131">
        <v>3.8464528822551441E-3</v>
      </c>
      <c r="G38" s="110"/>
      <c r="H38" s="141">
        <v>0.75533988051685275</v>
      </c>
      <c r="I38" s="142">
        <v>1.0393993227625069</v>
      </c>
      <c r="J38" s="142">
        <v>1.0264875299331595</v>
      </c>
      <c r="K38" s="142">
        <v>0.89736960163968227</v>
      </c>
      <c r="L38" s="142">
        <v>0</v>
      </c>
      <c r="M38" s="143">
        <v>1.0135757371038112</v>
      </c>
    </row>
  </sheetData>
  <mergeCells count="2">
    <mergeCell ref="C1:F1"/>
    <mergeCell ref="H1:M1"/>
  </mergeCells>
  <pageMargins left="0.7" right="0.7" top="0.75" bottom="0.75" header="0.3" footer="0.3"/>
  <pageSetup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6C7BC4-5AE9-4856-9497-81B816924F19}">
  <dimension ref="A1:P36"/>
  <sheetViews>
    <sheetView workbookViewId="0">
      <selection activeCell="P19" sqref="P19"/>
    </sheetView>
  </sheetViews>
  <sheetFormatPr defaultRowHeight="15" x14ac:dyDescent="0.25"/>
  <sheetData>
    <row r="1" spans="1:16" x14ac:dyDescent="0.25">
      <c r="A1" s="31" t="s">
        <v>29</v>
      </c>
      <c r="B1" s="31" t="s">
        <v>30</v>
      </c>
      <c r="C1" s="33" t="s">
        <v>31</v>
      </c>
      <c r="D1" s="33" t="s">
        <v>32</v>
      </c>
      <c r="E1" s="33" t="s">
        <v>33</v>
      </c>
      <c r="F1" s="33" t="s">
        <v>34</v>
      </c>
      <c r="G1" s="33" t="s">
        <v>35</v>
      </c>
      <c r="H1" s="31" t="s">
        <v>36</v>
      </c>
      <c r="I1" s="31" t="s">
        <v>0</v>
      </c>
      <c r="J1" s="31" t="s">
        <v>1</v>
      </c>
      <c r="K1" s="31" t="s">
        <v>37</v>
      </c>
      <c r="L1" s="31" t="s">
        <v>2</v>
      </c>
      <c r="M1" s="31" t="s">
        <v>38</v>
      </c>
      <c r="N1" s="31" t="s">
        <v>49</v>
      </c>
      <c r="O1" s="31"/>
      <c r="P1" s="31"/>
    </row>
    <row r="2" spans="1:16" x14ac:dyDescent="0.25">
      <c r="A2" s="29">
        <v>44197</v>
      </c>
      <c r="B2" s="31">
        <v>1</v>
      </c>
      <c r="C2" s="35">
        <f>'kWh Prices'!C6+'kWh Prices'!G6+'Cost of Carbon'!C4</f>
        <v>0.13333978976472646</v>
      </c>
      <c r="D2" s="107">
        <f>'kWh Prices'!D6+'kWh Prices'!H6+'Cost of Carbon'!D4</f>
        <v>0.12908631334739437</v>
      </c>
      <c r="E2" s="107">
        <f>'kWh Prices'!E6+'kWh Prices'!I6+'Cost of Carbon'!E4</f>
        <v>0.12170342961586722</v>
      </c>
      <c r="F2" s="107">
        <f>'kWh Prices'!F6+'kWh Prices'!J6+'Cost of Carbon'!F4</f>
        <v>0.11633341366470346</v>
      </c>
      <c r="G2" s="30">
        <f>'Capacity Prices'!C6+'Capacity Prices'!D6+'Capacity Prices'!E6+'Capacity Prices'!F6+'Capacity Prices'!G6+'Capacity Prices'!H6+'Capacity Prices'!I6</f>
        <v>480.71276363080517</v>
      </c>
      <c r="H2" s="28">
        <f>'Other Fuel &amp; Water Prices'!C5+'Other Fuel &amp; Water Prices'!E5+'Cost of Carbon'!H4</f>
        <v>19.894201100536037</v>
      </c>
      <c r="I2" s="39">
        <f>'Other Fuel &amp; Water Prices'!G5+'Other Fuel &amp; Water Prices'!I5+'Cost of Carbon'!I4</f>
        <v>34.488549732073714</v>
      </c>
      <c r="J2" s="39">
        <f>'Other Fuel &amp; Water Prices'!J5+'Cost of Carbon'!J4</f>
        <v>38.708152315396987</v>
      </c>
      <c r="K2" s="39">
        <f>'Other Fuel &amp; Water Prices'!L5+'Cost of Carbon'!K4</f>
        <v>47.130100095718426</v>
      </c>
      <c r="L2" s="39">
        <f>'Other Fuel &amp; Water Prices'!M5+'Cost of Carbon'!L4</f>
        <v>16.587476851398964</v>
      </c>
      <c r="M2" s="40">
        <f>'Other Fuel &amp; Water Prices'!O5</f>
        <v>6.1000000000000004E-3</v>
      </c>
      <c r="N2" s="103">
        <f>'Other Fuel &amp; Water Prices'!P5+'Other Fuel &amp; Water Prices'!Q5+'Cost of Carbon'!M4</f>
        <v>34.643516510896887</v>
      </c>
      <c r="O2" s="26"/>
      <c r="P2" s="26"/>
    </row>
    <row r="3" spans="1:16" x14ac:dyDescent="0.25">
      <c r="A3" s="29">
        <v>44562</v>
      </c>
      <c r="B3" s="31">
        <v>2</v>
      </c>
      <c r="C3" s="107">
        <f>'kWh Prices'!C7+'kWh Prices'!G7+'Cost of Carbon'!C5</f>
        <v>0.12926954011035713</v>
      </c>
      <c r="D3" s="107">
        <f>'kWh Prices'!D7+'kWh Prices'!H7+'Cost of Carbon'!D5</f>
        <v>0.12562899700378394</v>
      </c>
      <c r="E3" s="107">
        <f>'kWh Prices'!E7+'kWh Prices'!I7+'Cost of Carbon'!E5</f>
        <v>0.10686945735231534</v>
      </c>
      <c r="F3" s="107">
        <f>'kWh Prices'!F7+'kWh Prices'!J7+'Cost of Carbon'!F5</f>
        <v>0.10893292517878991</v>
      </c>
      <c r="G3" s="30">
        <f>'Capacity Prices'!C7+'Capacity Prices'!D7+'Capacity Prices'!E7+'Capacity Prices'!F7+'Capacity Prices'!G7+'Capacity Prices'!H7+'Capacity Prices'!I7</f>
        <v>465.8504174813346</v>
      </c>
      <c r="H3" s="28">
        <f>'Other Fuel &amp; Water Prices'!C6+'Other Fuel &amp; Water Prices'!E6+'Cost of Carbon'!H5</f>
        <v>18.363575249946692</v>
      </c>
      <c r="I3" s="39">
        <f>'Other Fuel &amp; Water Prices'!G6+'Other Fuel &amp; Water Prices'!I6+'Cost of Carbon'!I5</f>
        <v>32.358394265122278</v>
      </c>
      <c r="J3" s="39">
        <f>'Other Fuel &amp; Water Prices'!J6+'Cost of Carbon'!J5</f>
        <v>36.653040576759224</v>
      </c>
      <c r="K3" s="39">
        <f>'Other Fuel &amp; Water Prices'!L6+'Cost of Carbon'!K5</f>
        <v>45.318027137920168</v>
      </c>
      <c r="L3" s="39">
        <f>'Other Fuel &amp; Water Prices'!M6+'Cost of Carbon'!L5</f>
        <v>16.76343142125101</v>
      </c>
      <c r="M3" s="40">
        <f>'Other Fuel &amp; Water Prices'!O6</f>
        <v>6.1999999999999998E-3</v>
      </c>
      <c r="N3" s="103">
        <f>'Other Fuel &amp; Water Prices'!P6+'Other Fuel &amp; Water Prices'!Q6+'Cost of Carbon'!M5</f>
        <v>33.363243836699993</v>
      </c>
      <c r="O3" s="26"/>
      <c r="P3" s="26"/>
    </row>
    <row r="4" spans="1:16" x14ac:dyDescent="0.25">
      <c r="A4" s="29">
        <v>44927</v>
      </c>
      <c r="B4" s="31">
        <v>3</v>
      </c>
      <c r="C4" s="107">
        <f>'kWh Prices'!C8+'kWh Prices'!G8+'Cost of Carbon'!C6</f>
        <v>0.1283715410717747</v>
      </c>
      <c r="D4" s="107">
        <f>'kWh Prices'!D8+'kWh Prices'!H8+'Cost of Carbon'!D6</f>
        <v>0.13453250546726006</v>
      </c>
      <c r="E4" s="107">
        <f>'kWh Prices'!E8+'kWh Prices'!I8+'Cost of Carbon'!E6</f>
        <v>9.9297739772028687E-2</v>
      </c>
      <c r="F4" s="107">
        <f>'kWh Prices'!F8+'kWh Prices'!J8+'Cost of Carbon'!F6</f>
        <v>0.12042677286508782</v>
      </c>
      <c r="G4" s="30">
        <f>'Capacity Prices'!C8+'Capacity Prices'!D8+'Capacity Prices'!E8+'Capacity Prices'!F8+'Capacity Prices'!G8+'Capacity Prices'!H8+'Capacity Prices'!I8</f>
        <v>447.05342738826164</v>
      </c>
      <c r="H4" s="28">
        <f>'Other Fuel &amp; Water Prices'!C7+'Other Fuel &amp; Water Prices'!E7+'Cost of Carbon'!H6</f>
        <v>18.45003056148143</v>
      </c>
      <c r="I4" s="39">
        <f>'Other Fuel &amp; Water Prices'!G7+'Other Fuel &amp; Water Prices'!I7+'Cost of Carbon'!I6</f>
        <v>34.725003565872342</v>
      </c>
      <c r="J4" s="39">
        <f>'Other Fuel &amp; Water Prices'!J7+'Cost of Carbon'!J6</f>
        <v>39.486482255297076</v>
      </c>
      <c r="K4" s="39">
        <f>'Other Fuel &amp; Water Prices'!L7+'Cost of Carbon'!K6</f>
        <v>47.639409013640787</v>
      </c>
      <c r="L4" s="39">
        <f>'Other Fuel &amp; Water Prices'!M7+'Cost of Carbon'!L6</f>
        <v>18.534281751933108</v>
      </c>
      <c r="M4" s="40">
        <f>'Other Fuel &amp; Water Prices'!O7</f>
        <v>6.3E-3</v>
      </c>
      <c r="N4" s="103">
        <f>'Other Fuel &amp; Water Prices'!P7+'Other Fuel &amp; Water Prices'!Q7+'Cost of Carbon'!M6</f>
        <v>34.056287329580272</v>
      </c>
      <c r="O4" s="26"/>
      <c r="P4" s="26"/>
    </row>
    <row r="5" spans="1:16" x14ac:dyDescent="0.25">
      <c r="A5" s="29">
        <v>45292</v>
      </c>
      <c r="B5" s="31">
        <v>4</v>
      </c>
      <c r="C5" s="107">
        <f>'kWh Prices'!C9+'kWh Prices'!G9+'Cost of Carbon'!C7</f>
        <v>0.11845650216854631</v>
      </c>
      <c r="D5" s="107">
        <f>'kWh Prices'!D9+'kWh Prices'!H9+'Cost of Carbon'!D7</f>
        <v>0.12178459836469177</v>
      </c>
      <c r="E5" s="107">
        <f>'kWh Prices'!E9+'kWh Prices'!I9+'Cost of Carbon'!E7</f>
        <v>9.5111759038561977E-2</v>
      </c>
      <c r="F5" s="107">
        <f>'kWh Prices'!F9+'kWh Prices'!J9+'Cost of Carbon'!F7</f>
        <v>0.105684348264039</v>
      </c>
      <c r="G5" s="30">
        <f>'Capacity Prices'!C9+'Capacity Prices'!D9+'Capacity Prices'!E9+'Capacity Prices'!F9+'Capacity Prices'!G9+'Capacity Prices'!H9+'Capacity Prices'!I9</f>
        <v>449.31535350532295</v>
      </c>
      <c r="H5" s="28">
        <f>'Other Fuel &amp; Water Prices'!C8+'Other Fuel &amp; Water Prices'!E8+'Cost of Carbon'!H7</f>
        <v>16.512653662350758</v>
      </c>
      <c r="I5" s="39">
        <f>'Other Fuel &amp; Water Prices'!G8+'Other Fuel &amp; Water Prices'!I8+'Cost of Carbon'!I7</f>
        <v>32.841471657074351</v>
      </c>
      <c r="J5" s="39">
        <f>'Other Fuel &amp; Water Prices'!J8+'Cost of Carbon'!J7</f>
        <v>37.898836956933835</v>
      </c>
      <c r="K5" s="39">
        <f>'Other Fuel &amp; Water Prices'!L8+'Cost of Carbon'!K7</f>
        <v>46.165973367771343</v>
      </c>
      <c r="L5" s="39">
        <f>'Other Fuel &amp; Water Prices'!M8+'Cost of Carbon'!L7</f>
        <v>19.506947157913089</v>
      </c>
      <c r="M5" s="40">
        <f>'Other Fuel &amp; Water Prices'!O8</f>
        <v>6.4000000000000003E-3</v>
      </c>
      <c r="N5" s="103">
        <f>'Other Fuel &amp; Water Prices'!P8+'Other Fuel &amp; Water Prices'!Q8+'Cost of Carbon'!M7</f>
        <v>30.982726153516573</v>
      </c>
      <c r="O5" s="24"/>
      <c r="P5" s="31"/>
    </row>
    <row r="6" spans="1:16" x14ac:dyDescent="0.25">
      <c r="A6" s="29">
        <v>45658</v>
      </c>
      <c r="B6" s="31">
        <v>5</v>
      </c>
      <c r="C6" s="107">
        <f>'kWh Prices'!C10+'kWh Prices'!G10+'Cost of Carbon'!C8</f>
        <v>0.11753186180138203</v>
      </c>
      <c r="D6" s="107">
        <f>'kWh Prices'!D10+'kWh Prices'!H10+'Cost of Carbon'!D8</f>
        <v>0.12152671011110988</v>
      </c>
      <c r="E6" s="107">
        <f>'kWh Prices'!E10+'kWh Prices'!I10+'Cost of Carbon'!E8</f>
        <v>9.7438513779036728E-2</v>
      </c>
      <c r="F6" s="107">
        <f>'kWh Prices'!F10+'kWh Prices'!J10+'Cost of Carbon'!F8</f>
        <v>0.10474618903830556</v>
      </c>
      <c r="G6" s="30">
        <f>'Capacity Prices'!C10+'Capacity Prices'!D10+'Capacity Prices'!E10+'Capacity Prices'!F10+'Capacity Prices'!G10+'Capacity Prices'!H10+'Capacity Prices'!I10</f>
        <v>444.01858039681588</v>
      </c>
      <c r="H6" s="28">
        <f>'Other Fuel &amp; Water Prices'!C9+'Other Fuel &amp; Water Prices'!E9+'Cost of Carbon'!H8</f>
        <v>16.543116518528894</v>
      </c>
      <c r="I6" s="39">
        <f>'Other Fuel &amp; Water Prices'!G9+'Other Fuel &amp; Water Prices'!I9+'Cost of Carbon'!I8</f>
        <v>33.818836610012241</v>
      </c>
      <c r="J6" s="39">
        <f>'Other Fuel &amp; Water Prices'!J9+'Cost of Carbon'!J8</f>
        <v>39.085580221714643</v>
      </c>
      <c r="K6" s="39">
        <f>'Other Fuel &amp; Water Prices'!L9+'Cost of Carbon'!K8</f>
        <v>47.133935756024023</v>
      </c>
      <c r="L6" s="39">
        <f>'Other Fuel &amp; Water Prices'!M9+'Cost of Carbon'!L8</f>
        <v>20.297704145972716</v>
      </c>
      <c r="M6" s="40">
        <f>'Other Fuel &amp; Water Prices'!O9</f>
        <v>6.4999999999999997E-3</v>
      </c>
      <c r="N6" s="103">
        <f>'Other Fuel &amp; Water Prices'!P9+'Other Fuel &amp; Water Prices'!Q9+'Cost of Carbon'!M8</f>
        <v>31.275869952434437</v>
      </c>
      <c r="O6" s="31"/>
      <c r="P6" s="31"/>
    </row>
    <row r="7" spans="1:16" x14ac:dyDescent="0.25">
      <c r="A7" s="29">
        <v>46023</v>
      </c>
      <c r="B7" s="31">
        <v>6</v>
      </c>
      <c r="C7" s="107">
        <f>'kWh Prices'!C11+'kWh Prices'!G11+'Cost of Carbon'!C9</f>
        <v>0.11481989862217072</v>
      </c>
      <c r="D7" s="107">
        <f>'kWh Prices'!D11+'kWh Prices'!H11+'Cost of Carbon'!D9</f>
        <v>0.11911696861482306</v>
      </c>
      <c r="E7" s="107">
        <f>'kWh Prices'!E11+'kWh Prices'!I11+'Cost of Carbon'!E9</f>
        <v>9.4504163332548741E-2</v>
      </c>
      <c r="F7" s="107">
        <f>'kWh Prices'!F11+'kWh Prices'!J11+'Cost of Carbon'!F9</f>
        <v>0.10030715879169851</v>
      </c>
      <c r="G7" s="30">
        <f>'Capacity Prices'!C11+'Capacity Prices'!D11+'Capacity Prices'!E11+'Capacity Prices'!F11+'Capacity Prices'!G11+'Capacity Prices'!H11+'Capacity Prices'!I11</f>
        <v>442.85144231482309</v>
      </c>
      <c r="H7" s="28">
        <f>'Other Fuel &amp; Water Prices'!C10+'Other Fuel &amp; Water Prices'!E10+'Cost of Carbon'!H9</f>
        <v>16.264012357662928</v>
      </c>
      <c r="I7" s="39">
        <f>'Other Fuel &amp; Water Prices'!G10+'Other Fuel &amp; Water Prices'!I10+'Cost of Carbon'!I9</f>
        <v>34.341898697581634</v>
      </c>
      <c r="J7" s="39">
        <f>'Other Fuel &amp; Water Prices'!J10+'Cost of Carbon'!J9</f>
        <v>39.809975323089077</v>
      </c>
      <c r="K7" s="39">
        <f>'Other Fuel &amp; Water Prices'!L10+'Cost of Carbon'!K9</f>
        <v>47.702071457271714</v>
      </c>
      <c r="L7" s="39">
        <f>'Other Fuel &amp; Water Prices'!M10+'Cost of Carbon'!L9</f>
        <v>21.038806588750088</v>
      </c>
      <c r="M7" s="40">
        <f>'Other Fuel &amp; Water Prices'!O10</f>
        <v>6.7000000000000002E-3</v>
      </c>
      <c r="N7" s="103">
        <f>'Other Fuel &amp; Water Prices'!P10+'Other Fuel &amp; Water Prices'!Q10+'Cost of Carbon'!M9</f>
        <v>30.983328796786708</v>
      </c>
      <c r="O7" s="31"/>
      <c r="P7" s="31"/>
    </row>
    <row r="8" spans="1:16" x14ac:dyDescent="0.25">
      <c r="A8" s="29">
        <v>46388</v>
      </c>
      <c r="B8" s="31">
        <v>7</v>
      </c>
      <c r="C8" s="107">
        <f>'kWh Prices'!C12+'kWh Prices'!G12+'Cost of Carbon'!C10</f>
        <v>0.11089059898008566</v>
      </c>
      <c r="D8" s="107">
        <f>'kWh Prices'!D12+'kWh Prices'!H12+'Cost of Carbon'!D10</f>
        <v>0.11446492718824638</v>
      </c>
      <c r="E8" s="107">
        <f>'kWh Prices'!E12+'kWh Prices'!I12+'Cost of Carbon'!E10</f>
        <v>9.5915930367355462E-2</v>
      </c>
      <c r="F8" s="107">
        <f>'kWh Prices'!F12+'kWh Prices'!J12+'Cost of Carbon'!F10</f>
        <v>9.9567992576867062E-2</v>
      </c>
      <c r="G8" s="30">
        <f>'Capacity Prices'!C12+'Capacity Prices'!D12+'Capacity Prices'!E12+'Capacity Prices'!F12+'Capacity Prices'!G12+'Capacity Prices'!H12+'Capacity Prices'!I12</f>
        <v>449.35796855990685</v>
      </c>
      <c r="H8" s="28">
        <f>'Other Fuel &amp; Water Prices'!C11+'Other Fuel &amp; Water Prices'!E11+'Cost of Carbon'!H10</f>
        <v>16.174970537143931</v>
      </c>
      <c r="I8" s="39">
        <f>'Other Fuel &amp; Water Prices'!G11+'Other Fuel &amp; Water Prices'!I11+'Cost of Carbon'!I10</f>
        <v>34.61393565943861</v>
      </c>
      <c r="J8" s="39">
        <f>'Other Fuel &amp; Water Prices'!J11+'Cost of Carbon'!J10</f>
        <v>40.14863220868925</v>
      </c>
      <c r="K8" s="39">
        <f>'Other Fuel &amp; Water Prices'!L11+'Cost of Carbon'!K10</f>
        <v>47.976100841368286</v>
      </c>
      <c r="L8" s="39">
        <f>'Other Fuel &amp; Water Prices'!M11+'Cost of Carbon'!L10</f>
        <v>21.289431819256347</v>
      </c>
      <c r="M8" s="40">
        <f>'Other Fuel &amp; Water Prices'!O11</f>
        <v>6.7999999999999996E-3</v>
      </c>
      <c r="N8" s="103">
        <f>'Other Fuel &amp; Water Prices'!P11+'Other Fuel &amp; Water Prices'!Q11+'Cost of Carbon'!M10</f>
        <v>31.199807012209721</v>
      </c>
      <c r="O8" s="31"/>
      <c r="P8" s="31"/>
    </row>
    <row r="9" spans="1:16" x14ac:dyDescent="0.25">
      <c r="A9" s="29">
        <v>46753</v>
      </c>
      <c r="B9" s="31">
        <v>8</v>
      </c>
      <c r="C9" s="107">
        <f>'kWh Prices'!C13+'kWh Prices'!G13+'Cost of Carbon'!C11</f>
        <v>0.10918043056352186</v>
      </c>
      <c r="D9" s="107">
        <f>'kWh Prices'!D13+'kWh Prices'!H13+'Cost of Carbon'!D11</f>
        <v>0.11127611201800987</v>
      </c>
      <c r="E9" s="107">
        <f>'kWh Prices'!E13+'kWh Prices'!I13+'Cost of Carbon'!E11</f>
        <v>9.4559967315101148E-2</v>
      </c>
      <c r="F9" s="107">
        <f>'kWh Prices'!F13+'kWh Prices'!J13+'Cost of Carbon'!F11</f>
        <v>9.5860224387156745E-2</v>
      </c>
      <c r="G9" s="30">
        <f>'Capacity Prices'!C13+'Capacity Prices'!D13+'Capacity Prices'!E13+'Capacity Prices'!F13+'Capacity Prices'!G13+'Capacity Prices'!H13+'Capacity Prices'!I13</f>
        <v>451.88209725608237</v>
      </c>
      <c r="H9" s="28">
        <f>'Other Fuel &amp; Water Prices'!C12+'Other Fuel &amp; Water Prices'!E12+'Cost of Carbon'!H11</f>
        <v>16.260078704570141</v>
      </c>
      <c r="I9" s="39">
        <f>'Other Fuel &amp; Water Prices'!G12+'Other Fuel &amp; Water Prices'!I12+'Cost of Carbon'!I11</f>
        <v>35.082746194798219</v>
      </c>
      <c r="J9" s="39">
        <f>'Other Fuel &amp; Water Prices'!J12+'Cost of Carbon'!J11</f>
        <v>40.722786560713686</v>
      </c>
      <c r="K9" s="39">
        <f>'Other Fuel &amp; Water Prices'!L12+'Cost of Carbon'!K11</f>
        <v>48.443119888062128</v>
      </c>
      <c r="L9" s="39">
        <f>'Other Fuel &amp; Water Prices'!M12+'Cost of Carbon'!L11</f>
        <v>21.686654920499272</v>
      </c>
      <c r="M9" s="40">
        <f>'Other Fuel &amp; Water Prices'!O12</f>
        <v>6.8999999999999999E-3</v>
      </c>
      <c r="N9" s="103">
        <f>'Other Fuel &amp; Water Prices'!P12+'Other Fuel &amp; Water Prices'!Q12+'Cost of Carbon'!M11</f>
        <v>31.761431081549482</v>
      </c>
      <c r="O9" s="31"/>
      <c r="P9" s="31"/>
    </row>
    <row r="10" spans="1:16" x14ac:dyDescent="0.25">
      <c r="A10" s="29">
        <v>47119</v>
      </c>
      <c r="B10" s="31">
        <v>9</v>
      </c>
      <c r="C10" s="107">
        <f>'kWh Prices'!C14+'kWh Prices'!G14+'Cost of Carbon'!C12</f>
        <v>0.10872458737084953</v>
      </c>
      <c r="D10" s="107">
        <f>'kWh Prices'!D14+'kWh Prices'!H14+'Cost of Carbon'!D12</f>
        <v>0.1094354828031489</v>
      </c>
      <c r="E10" s="107">
        <f>'kWh Prices'!E14+'kWh Prices'!I14+'Cost of Carbon'!E12</f>
        <v>9.2009978475908652E-2</v>
      </c>
      <c r="F10" s="107">
        <f>'kWh Prices'!F14+'kWh Prices'!J14+'Cost of Carbon'!F12</f>
        <v>9.1839175717823268E-2</v>
      </c>
      <c r="G10" s="30">
        <f>'Capacity Prices'!C14+'Capacity Prices'!D14+'Capacity Prices'!E14+'Capacity Prices'!F14+'Capacity Prices'!G14+'Capacity Prices'!H14+'Capacity Prices'!I14</f>
        <v>456.02770904901308</v>
      </c>
      <c r="H10" s="28">
        <f>'Other Fuel &amp; Water Prices'!C13+'Other Fuel &amp; Water Prices'!E13+'Cost of Carbon'!H12</f>
        <v>15.854296894477493</v>
      </c>
      <c r="I10" s="39">
        <f>'Other Fuel &amp; Water Prices'!G13+'Other Fuel &amp; Water Prices'!I13+'Cost of Carbon'!I12</f>
        <v>34.653151213545506</v>
      </c>
      <c r="J10" s="39">
        <f>'Other Fuel &amp; Water Prices'!J13+'Cost of Carbon'!J12</f>
        <v>40.351243923361331</v>
      </c>
      <c r="K10" s="39">
        <f>'Other Fuel &amp; Water Prices'!L13+'Cost of Carbon'!K12</f>
        <v>48.101751087853295</v>
      </c>
      <c r="L10" s="39">
        <f>'Other Fuel &amp; Water Prices'!M13+'Cost of Carbon'!L12</f>
        <v>21.875070076540151</v>
      </c>
      <c r="M10" s="40">
        <f>'Other Fuel &amp; Water Prices'!O13</f>
        <v>7.0000000000000001E-3</v>
      </c>
      <c r="N10" s="103">
        <f>'Other Fuel &amp; Water Prices'!P13+'Other Fuel &amp; Water Prices'!Q13+'Cost of Carbon'!M12</f>
        <v>31.500765727640236</v>
      </c>
      <c r="O10" s="31"/>
      <c r="P10" s="31"/>
    </row>
    <row r="11" spans="1:16" x14ac:dyDescent="0.25">
      <c r="A11" s="29">
        <v>47484</v>
      </c>
      <c r="B11" s="31">
        <v>10</v>
      </c>
      <c r="C11" s="107">
        <f>'kWh Prices'!C15+'kWh Prices'!G15+'Cost of Carbon'!C13</f>
        <v>0.11221743179517868</v>
      </c>
      <c r="D11" s="107">
        <f>'kWh Prices'!D15+'kWh Prices'!H15+'Cost of Carbon'!D13</f>
        <v>0.11367217044730624</v>
      </c>
      <c r="E11" s="107">
        <f>'kWh Prices'!E15+'kWh Prices'!I15+'Cost of Carbon'!E13</f>
        <v>0.10082358518672915</v>
      </c>
      <c r="F11" s="107">
        <f>'kWh Prices'!F15+'kWh Prices'!J15+'Cost of Carbon'!F13</f>
        <v>9.8480941602181099E-2</v>
      </c>
      <c r="G11" s="30">
        <f>'Capacity Prices'!C15+'Capacity Prices'!D15+'Capacity Prices'!E15+'Capacity Prices'!F15+'Capacity Prices'!G15+'Capacity Prices'!H15+'Capacity Prices'!I15</f>
        <v>456.412480450418</v>
      </c>
      <c r="H11" s="28">
        <f>'Other Fuel &amp; Water Prices'!C14+'Other Fuel &amp; Water Prices'!E14+'Cost of Carbon'!H13</f>
        <v>15.923694000363835</v>
      </c>
      <c r="I11" s="39">
        <f>'Other Fuel &amp; Water Prices'!G14+'Other Fuel &amp; Water Prices'!I14+'Cost of Carbon'!I13</f>
        <v>35.168511794900787</v>
      </c>
      <c r="J11" s="39">
        <f>'Other Fuel &amp; Water Prices'!J14+'Cost of Carbon'!J13</f>
        <v>40.962506279353434</v>
      </c>
      <c r="K11" s="39">
        <f>'Other Fuel &amp; Water Prices'!L14+'Cost of Carbon'!K13</f>
        <v>48.604004487294816</v>
      </c>
      <c r="L11" s="39">
        <f>'Other Fuel &amp; Water Prices'!M14+'Cost of Carbon'!L13</f>
        <v>22.24050564030188</v>
      </c>
      <c r="M11" s="40">
        <f>'Other Fuel &amp; Water Prices'!O14</f>
        <v>7.1999999999999998E-3</v>
      </c>
      <c r="N11" s="103">
        <f>'Other Fuel &amp; Water Prices'!P14+'Other Fuel &amp; Water Prices'!Q14+'Cost of Carbon'!M13</f>
        <v>32.227779807827332</v>
      </c>
      <c r="O11" s="31"/>
      <c r="P11" s="31"/>
    </row>
    <row r="12" spans="1:16" x14ac:dyDescent="0.25">
      <c r="A12" s="29">
        <v>47849</v>
      </c>
      <c r="B12" s="31">
        <v>11</v>
      </c>
      <c r="C12" s="107">
        <f>'kWh Prices'!C16+'kWh Prices'!G16+'Cost of Carbon'!C14</f>
        <v>0.10844215887909701</v>
      </c>
      <c r="D12" s="107">
        <f>'kWh Prices'!D16+'kWh Prices'!H16+'Cost of Carbon'!D14</f>
        <v>0.11064348713693381</v>
      </c>
      <c r="E12" s="107">
        <f>'kWh Prices'!E16+'kWh Prices'!I16+'Cost of Carbon'!E14</f>
        <v>9.5195534757357231E-2</v>
      </c>
      <c r="F12" s="107">
        <f>'kWh Prices'!F16+'kWh Prices'!J16+'Cost of Carbon'!F14</f>
        <v>9.4010006274628966E-2</v>
      </c>
      <c r="G12" s="30">
        <f>'Capacity Prices'!C16+'Capacity Prices'!D16+'Capacity Prices'!E16+'Capacity Prices'!F16+'Capacity Prices'!G16+'Capacity Prices'!H16+'Capacity Prices'!I16</f>
        <v>453.94065448069597</v>
      </c>
      <c r="H12" s="28">
        <f>'Other Fuel &amp; Water Prices'!C15+'Other Fuel &amp; Water Prices'!E15+'Cost of Carbon'!H14</f>
        <v>15.314508400339204</v>
      </c>
      <c r="I12" s="39">
        <f>'Other Fuel &amp; Water Prices'!G15+'Other Fuel &amp; Water Prices'!I15+'Cost of Carbon'!I14</f>
        <v>34.59582474673914</v>
      </c>
      <c r="J12" s="39">
        <f>'Other Fuel &amp; Water Prices'!J15+'Cost of Carbon'!J14</f>
        <v>40.450978531399123</v>
      </c>
      <c r="K12" s="39">
        <f>'Other Fuel &amp; Water Prices'!L15+'Cost of Carbon'!K14</f>
        <v>48.139862462308436</v>
      </c>
      <c r="L12" s="39">
        <f>'Other Fuel &amp; Water Prices'!M15+'Cost of Carbon'!L14</f>
        <v>22.433429541507795</v>
      </c>
      <c r="M12" s="40">
        <f>'Other Fuel &amp; Water Prices'!O15</f>
        <v>7.3000000000000001E-3</v>
      </c>
      <c r="N12" s="103">
        <f>'Other Fuel &amp; Water Prices'!P15+'Other Fuel &amp; Water Prices'!Q15+'Cost of Carbon'!M14</f>
        <v>31.554252833868059</v>
      </c>
      <c r="O12" s="31"/>
      <c r="P12" s="31"/>
    </row>
    <row r="13" spans="1:16" x14ac:dyDescent="0.25">
      <c r="A13" s="29">
        <v>48214</v>
      </c>
      <c r="B13" s="31">
        <v>12</v>
      </c>
      <c r="C13" s="107">
        <f>'kWh Prices'!C17+'kWh Prices'!G17+'Cost of Carbon'!C15</f>
        <v>0.10462083811844226</v>
      </c>
      <c r="D13" s="107">
        <f>'kWh Prices'!D17+'kWh Prices'!H17+'Cost of Carbon'!D15</f>
        <v>0.10489171720747154</v>
      </c>
      <c r="E13" s="107">
        <f>'kWh Prices'!E17+'kWh Prices'!I17+'Cost of Carbon'!E15</f>
        <v>9.0994200107388429E-2</v>
      </c>
      <c r="F13" s="107">
        <f>'kWh Prices'!F17+'kWh Prices'!J17+'Cost of Carbon'!F15</f>
        <v>8.7716745481829325E-2</v>
      </c>
      <c r="G13" s="30">
        <f>'Capacity Prices'!C17+'Capacity Prices'!D17+'Capacity Prices'!E17+'Capacity Prices'!F17+'Capacity Prices'!G17+'Capacity Prices'!H17+'Capacity Prices'!I17</f>
        <v>457.09547018060982</v>
      </c>
      <c r="H13" s="28">
        <f>'Other Fuel &amp; Water Prices'!C16+'Other Fuel &amp; Water Prices'!E16+'Cost of Carbon'!H15</f>
        <v>14.8166947762686</v>
      </c>
      <c r="I13" s="39">
        <f>'Other Fuel &amp; Water Prices'!G16+'Other Fuel &amp; Water Prices'!I16+'Cost of Carbon'!I15</f>
        <v>34.106085593514585</v>
      </c>
      <c r="J13" s="39">
        <f>'Other Fuel &amp; Water Prices'!J16+'Cost of Carbon'!J15</f>
        <v>40.033427154515579</v>
      </c>
      <c r="K13" s="39">
        <f>'Other Fuel &amp; Water Prices'!L16+'Cost of Carbon'!K15</f>
        <v>47.754084182611365</v>
      </c>
      <c r="L13" s="39">
        <f>'Other Fuel &amp; Water Prices'!M16+'Cost of Carbon'!L15</f>
        <v>22.669491525130983</v>
      </c>
      <c r="M13" s="40">
        <f>'Other Fuel &amp; Water Prices'!O16</f>
        <v>7.4999999999999997E-3</v>
      </c>
      <c r="N13" s="103">
        <f>'Other Fuel &amp; Water Prices'!P16+'Other Fuel &amp; Water Prices'!Q16+'Cost of Carbon'!M15</f>
        <v>31.271429014748964</v>
      </c>
      <c r="O13" s="31"/>
      <c r="P13" s="31"/>
    </row>
    <row r="14" spans="1:16" x14ac:dyDescent="0.25">
      <c r="A14" s="29">
        <v>48580</v>
      </c>
      <c r="B14" s="31">
        <v>13</v>
      </c>
      <c r="C14" s="107">
        <f>'kWh Prices'!C18+'kWh Prices'!G18+'Cost of Carbon'!C16</f>
        <v>9.9325050024167846E-2</v>
      </c>
      <c r="D14" s="107">
        <f>'kWh Prices'!D18+'kWh Prices'!H18+'Cost of Carbon'!D16</f>
        <v>9.9313908486154484E-2</v>
      </c>
      <c r="E14" s="107">
        <f>'kWh Prices'!E18+'kWh Prices'!I18+'Cost of Carbon'!E16</f>
        <v>8.7567654569559866E-2</v>
      </c>
      <c r="F14" s="107">
        <f>'kWh Prices'!F18+'kWh Prices'!J18+'Cost of Carbon'!F16</f>
        <v>8.4466998324316755E-2</v>
      </c>
      <c r="G14" s="30">
        <f>'Capacity Prices'!C18+'Capacity Prices'!D18+'Capacity Prices'!E18+'Capacity Prices'!F18+'Capacity Prices'!G18+'Capacity Prices'!H18+'Capacity Prices'!I18</f>
        <v>456.12379185824341</v>
      </c>
      <c r="H14" s="28">
        <f>'Other Fuel &amp; Water Prices'!C17+'Other Fuel &amp; Water Prices'!E17+'Cost of Carbon'!H16</f>
        <v>14.447436599199893</v>
      </c>
      <c r="I14" s="39">
        <f>'Other Fuel &amp; Water Prices'!G17+'Other Fuel &amp; Water Prices'!I17+'Cost of Carbon'!I16</f>
        <v>33.64729731294814</v>
      </c>
      <c r="J14" s="39">
        <f>'Other Fuel &amp; Water Prices'!J17+'Cost of Carbon'!J16</f>
        <v>39.610587005871722</v>
      </c>
      <c r="K14" s="39">
        <f>'Other Fuel &amp; Water Prices'!L17+'Cost of Carbon'!K16</f>
        <v>47.374949935193889</v>
      </c>
      <c r="L14" s="39">
        <f>'Other Fuel &amp; Water Prices'!M17+'Cost of Carbon'!L16</f>
        <v>22.777362811170686</v>
      </c>
      <c r="M14" s="40">
        <f>'Other Fuel &amp; Water Prices'!O17</f>
        <v>7.6E-3</v>
      </c>
      <c r="N14" s="103">
        <f>'Other Fuel &amp; Water Prices'!P17+'Other Fuel &amp; Water Prices'!Q17+'Cost of Carbon'!M16</f>
        <v>30.893027216388859</v>
      </c>
      <c r="O14" s="31"/>
      <c r="P14" s="31"/>
    </row>
    <row r="15" spans="1:16" x14ac:dyDescent="0.25">
      <c r="A15" s="29">
        <v>48945</v>
      </c>
      <c r="B15" s="31">
        <v>14</v>
      </c>
      <c r="C15" s="107">
        <f>'kWh Prices'!C19+'kWh Prices'!G19+'Cost of Carbon'!C17</f>
        <v>9.9746569659747569E-2</v>
      </c>
      <c r="D15" s="107">
        <f>'kWh Prices'!D19+'kWh Prices'!H19+'Cost of Carbon'!D17</f>
        <v>9.9990762393296101E-2</v>
      </c>
      <c r="E15" s="107">
        <f>'kWh Prices'!E19+'kWh Prices'!I19+'Cost of Carbon'!E17</f>
        <v>8.7766731110036633E-2</v>
      </c>
      <c r="F15" s="107">
        <f>'kWh Prices'!F19+'kWh Prices'!J19+'Cost of Carbon'!F17</f>
        <v>8.4205433917471928E-2</v>
      </c>
      <c r="G15" s="30">
        <f>'Capacity Prices'!C19+'Capacity Prices'!D19+'Capacity Prices'!E19+'Capacity Prices'!F19+'Capacity Prices'!G19+'Capacity Prices'!H19+'Capacity Prices'!I19</f>
        <v>471.93527336726362</v>
      </c>
      <c r="H15" s="28">
        <f>'Other Fuel &amp; Water Prices'!C18+'Other Fuel &amp; Water Prices'!E18+'Cost of Carbon'!H17</f>
        <v>14.001995801505132</v>
      </c>
      <c r="I15" s="39">
        <f>'Other Fuel &amp; Water Prices'!G18+'Other Fuel &amp; Water Prices'!I18+'Cost of Carbon'!I17</f>
        <v>33.129004232817856</v>
      </c>
      <c r="J15" s="39">
        <f>'Other Fuel &amp; Water Prices'!J18+'Cost of Carbon'!J17</f>
        <v>39.125879554389556</v>
      </c>
      <c r="K15" s="39">
        <f>'Other Fuel &amp; Water Prices'!L18+'Cost of Carbon'!K17</f>
        <v>46.942698428016485</v>
      </c>
      <c r="L15" s="39">
        <f>'Other Fuel &amp; Water Prices'!M18+'Cost of Carbon'!L17</f>
        <v>22.874221266127858</v>
      </c>
      <c r="M15" s="40">
        <f>'Other Fuel &amp; Water Prices'!O18</f>
        <v>7.7000000000000002E-3</v>
      </c>
      <c r="N15" s="103">
        <f>'Other Fuel &amp; Water Prices'!P18+'Other Fuel &amp; Water Prices'!Q18+'Cost of Carbon'!M17</f>
        <v>30.631032918489367</v>
      </c>
      <c r="O15" s="31"/>
      <c r="P15" s="31"/>
    </row>
    <row r="16" spans="1:16" x14ac:dyDescent="0.25">
      <c r="A16" s="29">
        <v>49310</v>
      </c>
      <c r="B16" s="31">
        <v>15</v>
      </c>
      <c r="C16" s="107">
        <f>'kWh Prices'!C20+'kWh Prices'!G20+'Cost of Carbon'!C18</f>
        <v>0.10136639585396877</v>
      </c>
      <c r="D16" s="107">
        <f>'kWh Prices'!D20+'kWh Prices'!H20+'Cost of Carbon'!D18</f>
        <v>0.10076407942372928</v>
      </c>
      <c r="E16" s="107">
        <f>'kWh Prices'!E20+'kWh Prices'!I20+'Cost of Carbon'!E18</f>
        <v>8.860565876012727E-2</v>
      </c>
      <c r="F16" s="107">
        <f>'kWh Prices'!F20+'kWh Prices'!J20+'Cost of Carbon'!F18</f>
        <v>8.5689473640835567E-2</v>
      </c>
      <c r="G16" s="30">
        <f>'Capacity Prices'!C20+'Capacity Prices'!D20+'Capacity Prices'!E20+'Capacity Prices'!F20+'Capacity Prices'!G20+'Capacity Prices'!H20+'Capacity Prices'!I20</f>
        <v>453.09935620494628</v>
      </c>
      <c r="H16" s="28">
        <f>'Other Fuel &amp; Water Prices'!C19+'Other Fuel &amp; Water Prices'!E19+'Cost of Carbon'!H18</f>
        <v>13.541840082459286</v>
      </c>
      <c r="I16" s="39">
        <f>'Other Fuel &amp; Water Prices'!G19+'Other Fuel &amp; Water Prices'!I19+'Cost of Carbon'!I18</f>
        <v>32.618251607658785</v>
      </c>
      <c r="J16" s="39">
        <f>'Other Fuel &amp; Water Prices'!J19+'Cost of Carbon'!J18</f>
        <v>38.649599748166715</v>
      </c>
      <c r="K16" s="39">
        <f>'Other Fuel &amp; Water Prices'!L19+'Cost of Carbon'!K18</f>
        <v>46.517517956152716</v>
      </c>
      <c r="L16" s="39">
        <f>'Other Fuel &amp; Water Prices'!M19+'Cost of Carbon'!L18</f>
        <v>22.974453323349696</v>
      </c>
      <c r="M16" s="40">
        <f>'Other Fuel &amp; Water Prices'!O19</f>
        <v>7.9000000000000008E-3</v>
      </c>
      <c r="N16" s="103">
        <f>'Other Fuel &amp; Water Prices'!P19+'Other Fuel &amp; Water Prices'!Q19+'Cost of Carbon'!M18</f>
        <v>30.215159579899996</v>
      </c>
      <c r="O16" s="31"/>
      <c r="P16" s="31"/>
    </row>
    <row r="17" spans="1:16" x14ac:dyDescent="0.25">
      <c r="A17" s="29">
        <v>49675</v>
      </c>
      <c r="B17" s="31">
        <v>16</v>
      </c>
      <c r="C17" s="107">
        <f>'kWh Prices'!C21+'kWh Prices'!G21+'Cost of Carbon'!C19</f>
        <v>0.10050151445372721</v>
      </c>
      <c r="D17" s="107">
        <f>'kWh Prices'!D21+'kWh Prices'!H21+'Cost of Carbon'!D19</f>
        <v>9.9608654021627233E-2</v>
      </c>
      <c r="E17" s="107">
        <f>'kWh Prices'!E21+'kWh Prices'!I21+'Cost of Carbon'!E19</f>
        <v>8.747756172659156E-2</v>
      </c>
      <c r="F17" s="107">
        <f>'kWh Prices'!F21+'kWh Prices'!J21+'Cost of Carbon'!F19</f>
        <v>8.4243508903206393E-2</v>
      </c>
      <c r="G17" s="30">
        <f>'Capacity Prices'!C21+'Capacity Prices'!D21+'Capacity Prices'!E21+'Capacity Prices'!F21+'Capacity Prices'!G21+'Capacity Prices'!H21+'Capacity Prices'!I21</f>
        <v>454.05867298491307</v>
      </c>
      <c r="H17" s="28">
        <f>'Other Fuel &amp; Water Prices'!C20+'Other Fuel &amp; Water Prices'!E20+'Cost of Carbon'!H19</f>
        <v>13.197101516695252</v>
      </c>
      <c r="I17" s="39">
        <f>'Other Fuel &amp; Water Prices'!G20+'Other Fuel &amp; Water Prices'!I20+'Cost of Carbon'!I19</f>
        <v>32.273524629597489</v>
      </c>
      <c r="J17" s="39">
        <f>'Other Fuel &amp; Water Prices'!J20+'Cost of Carbon'!J19</f>
        <v>38.350688018770654</v>
      </c>
      <c r="K17" s="39">
        <f>'Other Fuel &amp; Water Prices'!L20+'Cost of Carbon'!K19</f>
        <v>46.242131671035736</v>
      </c>
      <c r="L17" s="39">
        <f>'Other Fuel &amp; Water Prices'!M20+'Cost of Carbon'!L19</f>
        <v>23.122667733880387</v>
      </c>
      <c r="M17" s="40">
        <f>'Other Fuel &amp; Water Prices'!O20</f>
        <v>8.0000000000000002E-3</v>
      </c>
      <c r="N17" s="103">
        <f>'Other Fuel &amp; Water Prices'!P20+'Other Fuel &amp; Water Prices'!Q20+'Cost of Carbon'!M19</f>
        <v>29.998931190328157</v>
      </c>
      <c r="O17" s="31"/>
      <c r="P17" s="31"/>
    </row>
    <row r="18" spans="1:16" x14ac:dyDescent="0.25">
      <c r="A18" s="29">
        <v>50041</v>
      </c>
      <c r="B18" s="31">
        <v>17</v>
      </c>
      <c r="C18" s="107">
        <f>'kWh Prices'!C22+'kWh Prices'!G22+'Cost of Carbon'!C20</f>
        <v>9.98333575304126E-2</v>
      </c>
      <c r="D18" s="107">
        <f>'kWh Prices'!D22+'kWh Prices'!H22+'Cost of Carbon'!D20</f>
        <v>9.8689489999218838E-2</v>
      </c>
      <c r="E18" s="107">
        <f>'kWh Prices'!E22+'kWh Prices'!I22+'Cost of Carbon'!E20</f>
        <v>8.6601618202735126E-2</v>
      </c>
      <c r="F18" s="107">
        <f>'kWh Prices'!F22+'kWh Prices'!J22+'Cost of Carbon'!F20</f>
        <v>8.306568847118373E-2</v>
      </c>
      <c r="G18" s="30">
        <f>'Capacity Prices'!C22+'Capacity Prices'!D22+'Capacity Prices'!E22+'Capacity Prices'!F22+'Capacity Prices'!G22+'Capacity Prices'!H22+'Capacity Prices'!I22</f>
        <v>455.03569756291802</v>
      </c>
      <c r="H18" s="28">
        <f>'Other Fuel &amp; Water Prices'!C21+'Other Fuel &amp; Water Prices'!E21+'Cost of Carbon'!H20</f>
        <v>12.884190130605193</v>
      </c>
      <c r="I18" s="39">
        <f>'Other Fuel &amp; Water Prices'!G21+'Other Fuel &amp; Water Prices'!I21+'Cost of Carbon'!I20</f>
        <v>31.973560820755623</v>
      </c>
      <c r="J18" s="39">
        <f>'Other Fuel &amp; Water Prices'!J21+'Cost of Carbon'!J20</f>
        <v>38.096251387927026</v>
      </c>
      <c r="K18" s="39">
        <f>'Other Fuel &amp; Water Prices'!L21+'Cost of Carbon'!K20</f>
        <v>46.00513905546773</v>
      </c>
      <c r="L18" s="39">
        <f>'Other Fuel &amp; Water Prices'!M21+'Cost of Carbon'!L20</f>
        <v>23.271838315649621</v>
      </c>
      <c r="M18" s="40">
        <f>'Other Fuel &amp; Water Prices'!O21</f>
        <v>8.2000000000000007E-3</v>
      </c>
      <c r="N18" s="103">
        <f>'Other Fuel &amp; Water Prices'!P21+'Other Fuel &amp; Water Prices'!Q21+'Cost of Carbon'!M20</f>
        <v>29.828666574749711</v>
      </c>
      <c r="O18" s="31"/>
      <c r="P18" s="31"/>
    </row>
    <row r="19" spans="1:16" x14ac:dyDescent="0.25">
      <c r="A19" s="29">
        <v>50406</v>
      </c>
      <c r="B19" s="31">
        <v>18</v>
      </c>
      <c r="C19" s="107">
        <f>'kWh Prices'!C23+'kWh Prices'!G23+'Cost of Carbon'!C21</f>
        <v>9.9346971100088569E-2</v>
      </c>
      <c r="D19" s="107">
        <f>'kWh Prices'!D23+'kWh Prices'!H23+'Cost of Carbon'!D21</f>
        <v>9.7985943865267239E-2</v>
      </c>
      <c r="E19" s="107">
        <f>'kWh Prices'!E23+'kWh Prices'!I23+'Cost of Carbon'!E21</f>
        <v>8.5958058417594241E-2</v>
      </c>
      <c r="F19" s="107">
        <f>'kWh Prices'!F23+'kWh Prices'!J23+'Cost of Carbon'!F21</f>
        <v>8.2133624787058185E-2</v>
      </c>
      <c r="G19" s="30">
        <f>'Capacity Prices'!C23+'Capacity Prices'!D23+'Capacity Prices'!E23+'Capacity Prices'!F23+'Capacity Prices'!G23+'Capacity Prices'!H23+'Capacity Prices'!I23</f>
        <v>456.03075680295228</v>
      </c>
      <c r="H19" s="28">
        <f>'Other Fuel &amp; Water Prices'!C22+'Other Fuel &amp; Water Prices'!E22+'Cost of Carbon'!H21</f>
        <v>12.600420854418749</v>
      </c>
      <c r="I19" s="39">
        <f>'Other Fuel &amp; Water Prices'!G22+'Other Fuel &amp; Water Prices'!I22+'Cost of Carbon'!I21</f>
        <v>31.714672009236793</v>
      </c>
      <c r="J19" s="39">
        <f>'Other Fuel &amp; Water Prices'!J22+'Cost of Carbon'!J21</f>
        <v>37.882649228753763</v>
      </c>
      <c r="K19" s="39">
        <f>'Other Fuel &amp; Water Prices'!L22+'Cost of Carbon'!K21</f>
        <v>45.803352648253849</v>
      </c>
      <c r="L19" s="39">
        <f>'Other Fuel &amp; Water Prices'!M22+'Cost of Carbon'!L21</f>
        <v>23.421971237176596</v>
      </c>
      <c r="M19" s="40">
        <f>'Other Fuel &amp; Water Prices'!O22</f>
        <v>8.3000000000000001E-3</v>
      </c>
      <c r="N19" s="103">
        <f>'Other Fuel &amp; Water Prices'!P22+'Other Fuel &amp; Water Prices'!Q22+'Cost of Carbon'!M21</f>
        <v>29.70080230325744</v>
      </c>
      <c r="O19" s="31"/>
      <c r="P19" s="31"/>
    </row>
    <row r="20" spans="1:16" x14ac:dyDescent="0.25">
      <c r="A20" s="29">
        <v>50771</v>
      </c>
      <c r="B20" s="31">
        <v>19</v>
      </c>
      <c r="C20" s="107">
        <f>'kWh Prices'!C24+'kWh Prices'!G24+'Cost of Carbon'!C22</f>
        <v>9.902871615379491E-2</v>
      </c>
      <c r="D20" s="107">
        <f>'kWh Prices'!D24+'kWh Prices'!H24+'Cost of Carbon'!D22</f>
        <v>9.7479370183747763E-2</v>
      </c>
      <c r="E20" s="107">
        <f>'kWh Prices'!E24+'kWh Prices'!I24+'Cost of Carbon'!E22</f>
        <v>8.5529002877064192E-2</v>
      </c>
      <c r="F20" s="107">
        <f>'kWh Prices'!F24+'kWh Prices'!J24+'Cost of Carbon'!F22</f>
        <v>8.1427094173590536E-2</v>
      </c>
      <c r="G20" s="30">
        <f>'Capacity Prices'!C24+'Capacity Prices'!D24+'Capacity Prices'!E24+'Capacity Prices'!F24+'Capacity Prices'!G24+'Capacity Prices'!H24+'Capacity Prices'!I24</f>
        <v>457.04418360251066</v>
      </c>
      <c r="H20" s="28">
        <f>'Other Fuel &amp; Water Prices'!C23+'Other Fuel &amp; Water Prices'!E23+'Cost of Carbon'!H22</f>
        <v>12.343335909233588</v>
      </c>
      <c r="I20" s="39">
        <f>'Other Fuel &amp; Water Prices'!G23+'Other Fuel &amp; Water Prices'!I23+'Cost of Carbon'!I22</f>
        <v>31.493482835357945</v>
      </c>
      <c r="J20" s="39">
        <f>'Other Fuel &amp; Water Prices'!J23+'Cost of Carbon'!J22</f>
        <v>37.706549851873604</v>
      </c>
      <c r="K20" s="39">
        <f>'Other Fuel &amp; Water Prices'!L23+'Cost of Carbon'!K22</f>
        <v>45.633855028111647</v>
      </c>
      <c r="L20" s="39">
        <f>'Other Fuel &amp; Water Prices'!M23+'Cost of Carbon'!L22</f>
        <v>23.573072706775299</v>
      </c>
      <c r="M20" s="40">
        <f>'Other Fuel &amp; Water Prices'!O23</f>
        <v>8.5000000000000006E-3</v>
      </c>
      <c r="N20" s="103">
        <f>'Other Fuel &amp; Water Prices'!P23+'Other Fuel &amp; Water Prices'!Q23+'Cost of Carbon'!M22</f>
        <v>29.61208041503037</v>
      </c>
      <c r="O20" s="31"/>
      <c r="P20" s="31"/>
    </row>
    <row r="21" spans="1:16" x14ac:dyDescent="0.25">
      <c r="A21" s="29">
        <v>51136</v>
      </c>
      <c r="B21" s="31">
        <v>20</v>
      </c>
      <c r="C21" s="107">
        <f>'kWh Prices'!C25+'kWh Prices'!G25+'Cost of Carbon'!C23</f>
        <v>9.8866156247525594E-2</v>
      </c>
      <c r="D21" s="107">
        <f>'kWh Prices'!D25+'kWh Prices'!H25+'Cost of Carbon'!D23</f>
        <v>9.7152931401980169E-2</v>
      </c>
      <c r="E21" s="107">
        <f>'kWh Prices'!E25+'kWh Prices'!I25+'Cost of Carbon'!E23</f>
        <v>8.5298290913133276E-2</v>
      </c>
      <c r="F21" s="107">
        <f>'kWh Prices'!F25+'kWh Prices'!J25+'Cost of Carbon'!F23</f>
        <v>8.0927834956156797E-2</v>
      </c>
      <c r="G21" s="30">
        <f>'Capacity Prices'!C25+'Capacity Prices'!D25+'Capacity Prices'!E25+'Capacity Prices'!F25+'Capacity Prices'!G25+'Capacity Prices'!H25+'Capacity Prices'!I25</f>
        <v>458.07631700396314</v>
      </c>
      <c r="H21" s="28">
        <f>'Other Fuel &amp; Water Prices'!C24+'Other Fuel &amp; Water Prices'!E24+'Cost of Carbon'!H23</f>
        <v>12.110685569412777</v>
      </c>
      <c r="I21" s="39">
        <f>'Other Fuel &amp; Water Prices'!G24+'Other Fuel &amp; Water Prices'!I24+'Cost of Carbon'!I23</f>
        <v>31.30690427968414</v>
      </c>
      <c r="J21" s="39">
        <f>'Other Fuel &amp; Water Prices'!J24+'Cost of Carbon'!J23</f>
        <v>37.564904362365169</v>
      </c>
      <c r="K21" s="39">
        <f>'Other Fuel &amp; Water Prices'!L24+'Cost of Carbon'!K23</f>
        <v>45.493975958786145</v>
      </c>
      <c r="L21" s="39">
        <f>'Other Fuel &amp; Water Prices'!M24+'Cost of Carbon'!L23</f>
        <v>23.725148972811233</v>
      </c>
      <c r="M21" s="40">
        <f>'Other Fuel &amp; Water Prices'!O24</f>
        <v>8.6E-3</v>
      </c>
      <c r="N21" s="103">
        <f>'Other Fuel &amp; Water Prices'!P24+'Other Fuel &amp; Water Prices'!Q24+'Cost of Carbon'!M23</f>
        <v>29.559522609363345</v>
      </c>
      <c r="O21" s="31"/>
      <c r="P21" s="31"/>
    </row>
    <row r="22" spans="1:16" x14ac:dyDescent="0.25">
      <c r="A22" s="29">
        <v>51502</v>
      </c>
      <c r="B22" s="31">
        <v>21</v>
      </c>
      <c r="C22" s="107">
        <f>'kWh Prices'!C26+'kWh Prices'!G26+'Cost of Carbon'!C24</f>
        <v>9.8847954752258604E-2</v>
      </c>
      <c r="D22" s="107">
        <f>'kWh Prices'!D26+'kWh Prices'!H26+'Cost of Carbon'!D24</f>
        <v>9.6991425827408204E-2</v>
      </c>
      <c r="E22" s="107">
        <f>'kWh Prices'!E26+'kWh Prices'!I26+'Cost of Carbon'!E24</f>
        <v>8.525132499525033E-2</v>
      </c>
      <c r="F22" s="107">
        <f>'kWh Prices'!F26+'kWh Prices'!J26+'Cost of Carbon'!F24</f>
        <v>8.0619364576794333E-2</v>
      </c>
      <c r="G22" s="30">
        <f>'Capacity Prices'!C26+'Capacity Prices'!D26+'Capacity Prices'!E26+'Capacity Prices'!F26+'Capacity Prices'!G26+'Capacity Prices'!H26+'Capacity Prices'!I26</f>
        <v>459.1275023079811</v>
      </c>
      <c r="H22" s="28">
        <f>'Other Fuel &amp; Water Prices'!C25+'Other Fuel &amp; Water Prices'!E25+'Cost of Carbon'!H24</f>
        <v>11.900410553236153</v>
      </c>
      <c r="I22" s="39">
        <f>'Other Fuel &amp; Water Prices'!G25+'Other Fuel &amp; Water Prices'!I25+'Cost of Carbon'!I24</f>
        <v>31.152109431654022</v>
      </c>
      <c r="J22" s="39">
        <f>'Other Fuel &amp; Water Prices'!J25+'Cost of Carbon'!J24</f>
        <v>37.454922729471789</v>
      </c>
      <c r="K22" s="39">
        <f>'Other Fuel &amp; Water Prices'!L25+'Cost of Carbon'!K24</f>
        <v>45.381271468586483</v>
      </c>
      <c r="L22" s="39">
        <f>'Other Fuel &amp; Water Prices'!M25+'Cost of Carbon'!L24</f>
        <v>23.878206323959791</v>
      </c>
      <c r="M22" s="40">
        <f>'Other Fuel &amp; Water Prices'!O25</f>
        <v>8.8000000000000005E-3</v>
      </c>
      <c r="N22" s="103">
        <f>'Other Fuel &amp; Water Prices'!P25+'Other Fuel &amp; Water Prices'!Q25+'Cost of Carbon'!M24</f>
        <v>29.540406621684806</v>
      </c>
      <c r="O22" s="31"/>
      <c r="P22" s="31"/>
    </row>
    <row r="23" spans="1:16" x14ac:dyDescent="0.25">
      <c r="A23" s="29">
        <v>51867</v>
      </c>
      <c r="B23" s="31">
        <v>22</v>
      </c>
      <c r="C23" s="107">
        <f>'kWh Prices'!C27+'kWh Prices'!G27+'Cost of Carbon'!C25</f>
        <v>9.8963780934719109E-2</v>
      </c>
      <c r="D23" s="107">
        <f>'kWh Prices'!D27+'kWh Prices'!H27+'Cost of Carbon'!D25</f>
        <v>9.6981132021791899E-2</v>
      </c>
      <c r="E23" s="107">
        <f>'kWh Prices'!E27+'kWh Prices'!I27+'Cost of Carbon'!E25</f>
        <v>8.5374929359862739E-2</v>
      </c>
      <c r="F23" s="107">
        <f>'kWh Prices'!F27+'kWh Prices'!J27+'Cost of Carbon'!F25</f>
        <v>8.0486813917047179E-2</v>
      </c>
      <c r="G23" s="30">
        <f>'Capacity Prices'!C27+'Capacity Prices'!D27+'Capacity Prices'!E27+'Capacity Prices'!F27+'Capacity Prices'!G27+'Capacity Prices'!H27+'Capacity Prices'!I27</f>
        <v>460.19809118905835</v>
      </c>
      <c r="H23" s="28">
        <f>'Other Fuel &amp; Water Prices'!C26+'Other Fuel &amp; Water Prices'!E26+'Cost of Carbon'!H25</f>
        <v>11.710625903991732</v>
      </c>
      <c r="I23" s="39">
        <f>'Other Fuel &amp; Water Prices'!G26+'Other Fuel &amp; Water Prices'!I26+'Cost of Carbon'!I25</f>
        <v>31.026511309154674</v>
      </c>
      <c r="J23" s="39">
        <f>'Other Fuel &amp; Water Prices'!J26+'Cost of Carbon'!J25</f>
        <v>37.374051881782428</v>
      </c>
      <c r="K23" s="39">
        <f>'Other Fuel &amp; Water Prices'!L26+'Cost of Carbon'!K25</f>
        <v>45.293504700616516</v>
      </c>
      <c r="L23" s="39">
        <f>'Other Fuel &amp; Water Prices'!M26+'Cost of Carbon'!L25</f>
        <v>24.032251089466314</v>
      </c>
      <c r="M23" s="40">
        <f>'Other Fuel &amp; Water Prices'!O26</f>
        <v>8.9999999999999993E-3</v>
      </c>
      <c r="N23" s="103">
        <f>'Other Fuel &amp; Water Prices'!P26+'Other Fuel &amp; Water Prices'!Q26+'Cost of Carbon'!M25</f>
        <v>29.552244599633593</v>
      </c>
      <c r="O23" s="31"/>
      <c r="P23" s="31"/>
    </row>
    <row r="24" spans="1:16" x14ac:dyDescent="0.25">
      <c r="A24" s="29">
        <v>52232</v>
      </c>
      <c r="B24" s="31">
        <v>23</v>
      </c>
      <c r="C24" s="107">
        <f>'kWh Prices'!C28+'kWh Prices'!G28+'Cost of Carbon'!C26</f>
        <v>9.9204224110768957E-2</v>
      </c>
      <c r="D24" s="107">
        <f>'kWh Prices'!D28+'kWh Prices'!H28+'Cost of Carbon'!D26</f>
        <v>9.7109668046736347E-2</v>
      </c>
      <c r="E24" s="107">
        <f>'kWh Prices'!E28+'kWh Prices'!I28+'Cost of Carbon'!E26</f>
        <v>8.5657221646566278E-2</v>
      </c>
      <c r="F24" s="107">
        <f>'kWh Prices'!F28+'kWh Prices'!J28+'Cost of Carbon'!F26</f>
        <v>8.0516777214000676E-2</v>
      </c>
      <c r="G24" s="30">
        <f>'Capacity Prices'!C28+'Capacity Prices'!D28+'Capacity Prices'!E28+'Capacity Prices'!F28+'Capacity Prices'!G28+'Capacity Prices'!H28+'Capacity Prices'!I28</f>
        <v>461.28844181316344</v>
      </c>
      <c r="H24" s="28">
        <f>'Other Fuel &amp; Water Prices'!C27+'Other Fuel &amp; Water Prices'!E27+'Cost of Carbon'!H26</f>
        <v>11.53960623535761</v>
      </c>
      <c r="I24" s="39">
        <f>'Other Fuel &amp; Water Prices'!G27+'Other Fuel &amp; Water Prices'!I27+'Cost of Carbon'!I26</f>
        <v>30.927742555455307</v>
      </c>
      <c r="J24" s="39">
        <f>'Other Fuel &amp; Water Prices'!J27+'Cost of Carbon'!J26</f>
        <v>37.319955656450837</v>
      </c>
      <c r="K24" s="39">
        <f>'Other Fuel &amp; Water Prices'!L27+'Cost of Carbon'!K26</f>
        <v>45.228628383829296</v>
      </c>
      <c r="L24" s="39">
        <f>'Other Fuel &amp; Water Prices'!M27+'Cost of Carbon'!L26</f>
        <v>24.187289639407815</v>
      </c>
      <c r="M24" s="40">
        <f>'Other Fuel &amp; Water Prices'!O27</f>
        <v>9.1000000000000004E-3</v>
      </c>
      <c r="N24" s="103">
        <f>'Other Fuel &amp; Water Prices'!P27+'Other Fuel &amp; Water Prices'!Q27+'Cost of Carbon'!M26</f>
        <v>29.592763309918073</v>
      </c>
      <c r="O24" s="31"/>
      <c r="P24" s="31"/>
    </row>
    <row r="25" spans="1:16" x14ac:dyDescent="0.25">
      <c r="A25" s="29">
        <v>52597</v>
      </c>
      <c r="B25" s="31">
        <v>24</v>
      </c>
      <c r="C25" s="107">
        <f>'kWh Prices'!C29+'kWh Prices'!G29+'Cost of Carbon'!C27</f>
        <v>9.9560715178410128E-2</v>
      </c>
      <c r="D25" s="107">
        <f>'kWh Prices'!D29+'kWh Prices'!H29+'Cost of Carbon'!D27</f>
        <v>9.7365864143881042E-2</v>
      </c>
      <c r="E25" s="107">
        <f>'kWh Prices'!E29+'kWh Prices'!I29+'Cost of Carbon'!E27</f>
        <v>8.6087496349572523E-2</v>
      </c>
      <c r="F25" s="107">
        <f>'kWh Prices'!F29+'kWh Prices'!J29+'Cost of Carbon'!F27</f>
        <v>8.0697176105656465E-2</v>
      </c>
      <c r="G25" s="30">
        <f>'Capacity Prices'!C29+'Capacity Prices'!D29+'Capacity Prices'!E29+'Capacity Prices'!F29+'Capacity Prices'!G29+'Capacity Prices'!H29+'Capacity Prices'!I29</f>
        <v>462.39891895756477</v>
      </c>
      <c r="H25" s="28">
        <f>'Other Fuel &amp; Water Prices'!C28+'Other Fuel &amp; Water Prices'!E28+'Cost of Carbon'!H27</f>
        <v>11.385772225602029</v>
      </c>
      <c r="I25" s="39">
        <f>'Other Fuel &amp; Water Prices'!G28+'Other Fuel &amp; Water Prices'!I28+'Cost of Carbon'!I27</f>
        <v>30.853636854602129</v>
      </c>
      <c r="J25" s="39">
        <f>'Other Fuel &amp; Water Prices'!J28+'Cost of Carbon'!J27</f>
        <v>37.29049644552893</v>
      </c>
      <c r="K25" s="39">
        <f>'Other Fuel &amp; Water Prices'!L28+'Cost of Carbon'!K27</f>
        <v>45.184768787720486</v>
      </c>
      <c r="L25" s="39">
        <f>'Other Fuel &amp; Water Prices'!M28+'Cost of Carbon'!L27</f>
        <v>24.343328384956397</v>
      </c>
      <c r="M25" s="40">
        <f>'Other Fuel &amp; Water Prices'!O28</f>
        <v>9.2999999999999992E-3</v>
      </c>
      <c r="N25" s="103">
        <f>'Other Fuel &amp; Water Prices'!P28+'Other Fuel &amp; Water Prices'!Q28+'Cost of Carbon'!M27</f>
        <v>29.659886021008273</v>
      </c>
      <c r="O25" s="31"/>
      <c r="P25" s="31"/>
    </row>
    <row r="26" spans="1:16" x14ac:dyDescent="0.25">
      <c r="A26" s="29">
        <v>52963</v>
      </c>
      <c r="B26" s="31">
        <v>25</v>
      </c>
      <c r="C26" s="107">
        <f>'kWh Prices'!C30+'kWh Prices'!G30+'Cost of Carbon'!C28</f>
        <v>0.10002545489689924</v>
      </c>
      <c r="D26" s="107">
        <f>'kWh Prices'!D30+'kWh Prices'!H30+'Cost of Carbon'!D28</f>
        <v>9.7739647568223967E-2</v>
      </c>
      <c r="E26" s="107">
        <f>'kWh Prices'!E30+'kWh Prices'!I30+'Cost of Carbon'!E28</f>
        <v>8.6656119002441925E-2</v>
      </c>
      <c r="F26" s="107">
        <f>'kWh Prices'!F30+'kWh Prices'!J30+'Cost of Carbon'!F28</f>
        <v>8.1017136479306445E-2</v>
      </c>
      <c r="G26" s="30">
        <f>'Capacity Prices'!C30+'Capacity Prices'!D30+'Capacity Prices'!E30+'Capacity Prices'!F30+'Capacity Prices'!G30+'Capacity Prices'!H30+'Capacity Prices'!I30</f>
        <v>463.52989413286662</v>
      </c>
      <c r="H26" s="28">
        <f>'Other Fuel &amp; Water Prices'!C29+'Other Fuel &amp; Water Prices'!E29+'Cost of Carbon'!H28</f>
        <v>11.247678254902723</v>
      </c>
      <c r="I26" s="39">
        <f>'Other Fuel &amp; Water Prices'!G29+'Other Fuel &amp; Water Prices'!I29+'Cost of Carbon'!I28</f>
        <v>30.802211919825435</v>
      </c>
      <c r="J26" s="39">
        <f>'Other Fuel &amp; Water Prices'!J29+'Cost of Carbon'!J28</f>
        <v>37.283718395772368</v>
      </c>
      <c r="K26" s="39">
        <f>'Other Fuel &amp; Water Prices'!L29+'Cost of Carbon'!K28</f>
        <v>45.160211035086711</v>
      </c>
      <c r="L26" s="39">
        <f>'Other Fuel &amp; Water Prices'!M29+'Cost of Carbon'!L28</f>
        <v>24.50037377864437</v>
      </c>
      <c r="M26" s="40">
        <f>'Other Fuel &amp; Water Prices'!O29</f>
        <v>9.4999999999999998E-3</v>
      </c>
      <c r="N26" s="103">
        <f>'Other Fuel &amp; Water Prices'!P29+'Other Fuel &amp; Water Prices'!Q29+'Cost of Carbon'!M28</f>
        <v>29.751715919826648</v>
      </c>
      <c r="O26" s="31"/>
      <c r="P26" s="31"/>
    </row>
    <row r="27" spans="1:16" x14ac:dyDescent="0.25">
      <c r="A27" s="29">
        <v>53328</v>
      </c>
      <c r="B27" s="31">
        <v>26</v>
      </c>
      <c r="C27" s="107">
        <f>'kWh Prices'!C31+'kWh Prices'!G31+'Cost of Carbon'!C29</f>
        <v>0.10059134833286468</v>
      </c>
      <c r="D27" s="107">
        <f>'kWh Prices'!D31+'kWh Prices'!H31+'Cost of Carbon'!D29</f>
        <v>9.8221938415310087E-2</v>
      </c>
      <c r="E27" s="107">
        <f>'kWh Prices'!E31+'kWh Prices'!I31+'Cost of Carbon'!E29</f>
        <v>8.7354430113255346E-2</v>
      </c>
      <c r="F27" s="107">
        <f>'kWh Prices'!F31+'kWh Prices'!J31+'Cost of Carbon'!F29</f>
        <v>8.1466876921155867E-2</v>
      </c>
      <c r="G27" s="30">
        <f>'Capacity Prices'!C31+'Capacity Prices'!D31+'Capacity Prices'!E31+'Capacity Prices'!F31+'Capacity Prices'!G31+'Capacity Prices'!H31+'Capacity Prices'!I31</f>
        <v>464.68174570729821</v>
      </c>
      <c r="H27" s="28">
        <f>'Other Fuel &amp; Water Prices'!C30+'Other Fuel &amp; Water Prices'!E30+'Cost of Carbon'!H29</f>
        <v>11.124001089032989</v>
      </c>
      <c r="I27" s="39">
        <f>'Other Fuel &amp; Water Prices'!G30+'Other Fuel &amp; Water Prices'!I30+'Cost of Carbon'!I29</f>
        <v>30.771653921820782</v>
      </c>
      <c r="J27" s="39">
        <f>'Other Fuel &amp; Water Prices'!J30+'Cost of Carbon'!J29</f>
        <v>37.297832030434023</v>
      </c>
      <c r="K27" s="39">
        <f>'Other Fuel &amp; Water Prices'!L30+'Cost of Carbon'!K29</f>
        <v>45.153385657903506</v>
      </c>
      <c r="L27" s="39">
        <f>'Other Fuel &amp; Water Prices'!M30+'Cost of Carbon'!L29</f>
        <v>24.658432314631071</v>
      </c>
      <c r="M27" s="104">
        <f>'Other Fuel &amp; Water Prices'!O30</f>
        <v>9.4940000000000007E-3</v>
      </c>
      <c r="N27" s="103">
        <f>'Other Fuel &amp; Water Prices'!P30+'Other Fuel &amp; Water Prices'!Q30+'Cost of Carbon'!M29</f>
        <v>29.866520932607823</v>
      </c>
      <c r="O27" s="31"/>
      <c r="P27" s="31"/>
    </row>
    <row r="28" spans="1:16" x14ac:dyDescent="0.25">
      <c r="A28" s="29">
        <v>53693</v>
      </c>
      <c r="B28" s="31">
        <v>27</v>
      </c>
      <c r="C28" s="107">
        <f>'kWh Prices'!C32+'kWh Prices'!G32+'Cost of Carbon'!C30</f>
        <v>0.10125194494404714</v>
      </c>
      <c r="D28" s="107">
        <f>'kWh Prices'!D32+'kWh Prices'!H32+'Cost of Carbon'!D30</f>
        <v>9.8804555393607565E-2</v>
      </c>
      <c r="E28" s="107">
        <f>'kWh Prices'!E32+'kWh Prices'!I32+'Cost of Carbon'!E30</f>
        <v>8.8174657957528532E-2</v>
      </c>
      <c r="F28" s="107">
        <f>'kWh Prices'!F32+'kWh Prices'!J32+'Cost of Carbon'!F30</f>
        <v>8.2037607678337565E-2</v>
      </c>
      <c r="G28" s="30">
        <f>'Capacity Prices'!C32+'Capacity Prices'!D32+'Capacity Prices'!E32+'Capacity Prices'!F32+'Capacity Prices'!G32+'Capacity Prices'!H32+'Capacity Prices'!I32</f>
        <v>465.85485903329709</v>
      </c>
      <c r="H28" s="28">
        <f>'Other Fuel &amp; Water Prices'!C31+'Other Fuel &amp; Water Prices'!E31+'Cost of Carbon'!H30</f>
        <v>11.013529520850838</v>
      </c>
      <c r="I28" s="39">
        <f>'Other Fuel &amp; Water Prices'!G31+'Other Fuel &amp; Water Prices'!I31+'Cost of Carbon'!I30</f>
        <v>30.760303235034741</v>
      </c>
      <c r="J28" s="39">
        <f>'Other Fuel &amp; Water Prices'!J31+'Cost of Carbon'!J30</f>
        <v>37.33120017268984</v>
      </c>
      <c r="K28" s="39">
        <f>'Other Fuel &amp; Water Prices'!L31+'Cost of Carbon'!K30</f>
        <v>45.162856291106351</v>
      </c>
      <c r="L28" s="39">
        <f>'Other Fuel &amp; Water Prices'!M31+'Cost of Carbon'!L30</f>
        <v>24.817510528971415</v>
      </c>
      <c r="M28" s="104">
        <f>'Other Fuel &amp; Water Prices'!O31</f>
        <v>9.6353846153846203E-3</v>
      </c>
      <c r="N28" s="103">
        <f>'Other Fuel &amp; Water Prices'!P31+'Other Fuel &amp; Water Prices'!Q31+'Cost of Carbon'!M30</f>
        <v>30.002719831086516</v>
      </c>
      <c r="O28" s="31"/>
      <c r="P28" s="31"/>
    </row>
    <row r="29" spans="1:16" x14ac:dyDescent="0.25">
      <c r="A29" s="29">
        <v>54058</v>
      </c>
      <c r="B29" s="31">
        <v>28</v>
      </c>
      <c r="C29" s="107">
        <f>'kWh Prices'!C33+'kWh Prices'!G33+'Cost of Carbon'!C31</f>
        <v>0.10200138381673958</v>
      </c>
      <c r="D29" s="107">
        <f>'kWh Prices'!D33+'kWh Prices'!H33+'Cost of Carbon'!D31</f>
        <v>9.9480130593437799E-2</v>
      </c>
      <c r="E29" s="107">
        <f>'kWh Prices'!E33+'kWh Prices'!I33+'Cost of Carbon'!E31</f>
        <v>8.9109839418041847E-2</v>
      </c>
      <c r="F29" s="107">
        <f>'kWh Prices'!F33+'kWh Prices'!J33+'Cost of Carbon'!F31</f>
        <v>8.2721439146745804E-2</v>
      </c>
      <c r="G29" s="30">
        <f>'Capacity Prices'!C33+'Capacity Prices'!D33+'Capacity Prices'!E33+'Capacity Prices'!F33+'Capacity Prices'!G33+'Capacity Prices'!H33+'Capacity Prices'!I33</f>
        <v>467.04962657642909</v>
      </c>
      <c r="H29" s="28">
        <f>'Other Fuel &amp; Water Prices'!C32+'Other Fuel &amp; Water Prices'!E32+'Cost of Carbon'!H31</f>
        <v>10.915154888523746</v>
      </c>
      <c r="I29" s="39">
        <f>'Other Fuel &amp; Water Prices'!G32+'Other Fuel &amp; Water Prices'!I32+'Cost of Carbon'!I31</f>
        <v>30.76664139040064</v>
      </c>
      <c r="J29" s="39">
        <f>'Other Fuel &amp; Water Prices'!J32+'Cost of Carbon'!J31</f>
        <v>37.382325060528188</v>
      </c>
      <c r="K29" s="39">
        <f>'Other Fuel &amp; Water Prices'!L32+'Cost of Carbon'!K31</f>
        <v>45.187308407963677</v>
      </c>
      <c r="L29" s="39">
        <f>'Other Fuel &amp; Water Prices'!M32+'Cost of Carbon'!L31</f>
        <v>24.977614999886175</v>
      </c>
      <c r="M29" s="104">
        <f>'Other Fuel &amp; Water Prices'!O32</f>
        <v>9.7767692307692295E-3</v>
      </c>
      <c r="N29" s="103">
        <f>'Other Fuel &amp; Water Prices'!P32+'Other Fuel &amp; Water Prices'!Q32+'Cost of Carbon'!M31</f>
        <v>30.158869515231384</v>
      </c>
      <c r="O29" s="31"/>
      <c r="P29" s="31"/>
    </row>
    <row r="30" spans="1:16" x14ac:dyDescent="0.25">
      <c r="A30" s="29">
        <v>54424</v>
      </c>
      <c r="B30" s="31">
        <v>29</v>
      </c>
      <c r="C30" s="107">
        <f>'kWh Prices'!C34+'kWh Prices'!G34+'Cost of Carbon'!C32</f>
        <v>0.1028343436145578</v>
      </c>
      <c r="D30" s="107">
        <f>'kWh Prices'!D34+'kWh Prices'!H34+'Cost of Carbon'!D32</f>
        <v>0.10024203239432479</v>
      </c>
      <c r="E30" s="107">
        <f>'kWh Prices'!E34+'kWh Prices'!I34+'Cost of Carbon'!E32</f>
        <v>9.0153748135120865E-2</v>
      </c>
      <c r="F30" s="107">
        <f>'kWh Prices'!F34+'kWh Prices'!J34+'Cost of Carbon'!F32</f>
        <v>8.3511298990800356E-2</v>
      </c>
      <c r="G30" s="30">
        <f>'Capacity Prices'!C34+'Capacity Prices'!D34+'Capacity Prices'!E34+'Capacity Prices'!F34+'Capacity Prices'!G34+'Capacity Prices'!H34+'Capacity Prices'!I34</f>
        <v>468.26644804668729</v>
      </c>
      <c r="H30" s="28">
        <f>'Other Fuel &amp; Water Prices'!C33+'Other Fuel &amp; Water Prices'!E33+'Cost of Carbon'!H32</f>
        <v>10.82786239628274</v>
      </c>
      <c r="I30" s="39">
        <f>'Other Fuel &amp; Water Prices'!G33+'Other Fuel &amp; Water Prices'!I33+'Cost of Carbon'!I32</f>
        <v>30.789279132411693</v>
      </c>
      <c r="J30" s="39">
        <f>'Other Fuel &amp; Water Prices'!J33+'Cost of Carbon'!J32</f>
        <v>37.449836552258581</v>
      </c>
      <c r="K30" s="39">
        <f>'Other Fuel &amp; Water Prices'!L33+'Cost of Carbon'!K32</f>
        <v>45.225539008882414</v>
      </c>
      <c r="L30" s="39">
        <f>'Other Fuel &amp; Water Prices'!M33+'Cost of Carbon'!L32</f>
        <v>25.138752348034007</v>
      </c>
      <c r="M30" s="104">
        <f>'Other Fuel &amp; Water Prices'!O33</f>
        <v>9.9181538461538508E-3</v>
      </c>
      <c r="N30" s="103">
        <f>'Other Fuel &amp; Water Prices'!P33+'Other Fuel &amp; Water Prices'!Q33+'Cost of Carbon'!M32</f>
        <v>30.333653372949975</v>
      </c>
    </row>
    <row r="31" spans="1:16" x14ac:dyDescent="0.25">
      <c r="A31" s="29">
        <v>54789</v>
      </c>
      <c r="B31" s="31">
        <v>30</v>
      </c>
      <c r="C31" s="107">
        <f>'kWh Prices'!C35+'kWh Prices'!G35+'Cost of Carbon'!C33</f>
        <v>0.10374599683415793</v>
      </c>
      <c r="D31" s="107">
        <f>'kWh Prices'!D35+'kWh Prices'!H35+'Cost of Carbon'!D33</f>
        <v>0.10108429573449443</v>
      </c>
      <c r="E31" s="107">
        <f>'kWh Prices'!E35+'kWh Prices'!I35+'Cost of Carbon'!E33</f>
        <v>9.130082929845032E-2</v>
      </c>
      <c r="F31" s="107">
        <f>'kWh Prices'!F35+'kWh Prices'!J35+'Cost of Carbon'!F33</f>
        <v>8.4400857085226502E-2</v>
      </c>
      <c r="G31" s="30">
        <f>'Capacity Prices'!C35+'Capacity Prices'!D35+'Capacity Prices'!E35+'Capacity Prices'!F35+'Capacity Prices'!G35+'Capacity Prices'!H35+'Capacity Prices'!I35</f>
        <v>469.50573053221581</v>
      </c>
      <c r="H31" s="28">
        <f>'Other Fuel &amp; Water Prices'!C34+'Other Fuel &amp; Water Prices'!E34+'Cost of Carbon'!H33</f>
        <v>10.750723169780567</v>
      </c>
      <c r="I31" s="39">
        <f>'Other Fuel &amp; Water Prices'!G34+'Other Fuel &amp; Water Prices'!I34+'Cost of Carbon'!I33</f>
        <v>30.826945487061458</v>
      </c>
      <c r="J31" s="39">
        <f>'Other Fuel &amp; Water Prices'!J34+'Cost of Carbon'!J33</f>
        <v>37.532481330330931</v>
      </c>
      <c r="K31" s="39">
        <f>'Other Fuel &amp; Water Prices'!L34+'Cost of Carbon'!K33</f>
        <v>45.27644718294848</v>
      </c>
      <c r="L31" s="39">
        <f>'Other Fuel &amp; Water Prices'!M34+'Cost of Carbon'!L33</f>
        <v>25.300929236785226</v>
      </c>
      <c r="M31" s="104">
        <f>'Other Fuel &amp; Water Prices'!O34</f>
        <v>1.00595384615385E-2</v>
      </c>
      <c r="N31" s="103">
        <f>'Other Fuel &amp; Water Prices'!P34+'Other Fuel &amp; Water Prices'!Q34+'Cost of Carbon'!M33</f>
        <v>30.525870625617834</v>
      </c>
    </row>
    <row r="32" spans="1:16" x14ac:dyDescent="0.25">
      <c r="A32" s="29">
        <v>55154</v>
      </c>
      <c r="B32" s="31">
        <v>31</v>
      </c>
      <c r="C32" s="107">
        <f>'kWh Prices'!C36+'kWh Prices'!G36+'Cost of Carbon'!C34</f>
        <v>0.10473196799824169</v>
      </c>
      <c r="D32" s="107">
        <f>'kWh Prices'!D36+'kWh Prices'!H36+'Cost of Carbon'!D34</f>
        <v>0.10200155904031148</v>
      </c>
      <c r="E32" s="107">
        <f>'kWh Prices'!E36+'kWh Prices'!I36+'Cost of Carbon'!E34</f>
        <v>9.2546140472859417E-2</v>
      </c>
      <c r="F32" s="107">
        <f>'kWh Prices'!F36+'kWh Prices'!J36+'Cost of Carbon'!F34</f>
        <v>8.5384457545027478E-2</v>
      </c>
      <c r="G32" s="30">
        <f>'Capacity Prices'!C36+'Capacity Prices'!D36+'Capacity Prices'!E36+'Capacity Prices'!F36+'Capacity Prices'!G36+'Capacity Prices'!H36+'Capacity Prices'!I36</f>
        <v>470.76788863550087</v>
      </c>
      <c r="H32" s="28">
        <f>'Other Fuel &amp; Water Prices'!C35+'Other Fuel &amp; Water Prices'!E35+'Cost of Carbon'!H34</f>
        <v>10.68288698387763</v>
      </c>
      <c r="I32" s="39">
        <f>'Other Fuel &amp; Water Prices'!G35+'Other Fuel &amp; Water Prices'!I35+'Cost of Carbon'!I34</f>
        <v>30.878477755092963</v>
      </c>
      <c r="J32" s="39">
        <f>'Other Fuel &amp; Water Prices'!J35+'Cost of Carbon'!J34</f>
        <v>37.629113018969377</v>
      </c>
      <c r="K32" s="39">
        <f>'Other Fuel &amp; Water Prices'!L35+'Cost of Carbon'!K34</f>
        <v>45.339025468334619</v>
      </c>
      <c r="L32" s="39">
        <f>'Other Fuel &amp; Water Prices'!M35+'Cost of Carbon'!L34</f>
        <v>25.464152372497345</v>
      </c>
      <c r="M32" s="104">
        <f>'Other Fuel &amp; Water Prices'!O35</f>
        <v>1.02009230769231E-2</v>
      </c>
      <c r="N32" s="103">
        <f>'Other Fuel &amp; Water Prices'!P35+'Other Fuel &amp; Water Prices'!Q35+'Cost of Carbon'!M34</f>
        <v>30.734426575999652</v>
      </c>
    </row>
    <row r="33" spans="1:14" x14ac:dyDescent="0.25">
      <c r="A33" s="29">
        <v>55519</v>
      </c>
      <c r="B33" s="31">
        <v>32</v>
      </c>
      <c r="C33" s="107">
        <f>'kWh Prices'!C37+'kWh Prices'!G37+'Cost of Carbon'!C35</f>
        <v>0.105788295447934</v>
      </c>
      <c r="D33" s="107">
        <f>'kWh Prices'!D37+'kWh Prices'!H37+'Cost of Carbon'!D35</f>
        <v>0.10298900718043173</v>
      </c>
      <c r="E33" s="107">
        <f>'kWh Prices'!E37+'kWh Prices'!I37+'Cost of Carbon'!E35</f>
        <v>9.3885297906246654E-2</v>
      </c>
      <c r="F33" s="107">
        <f>'kWh Prices'!F37+'kWh Prices'!J37+'Cost of Carbon'!F35</f>
        <v>8.6457057178767407E-2</v>
      </c>
      <c r="G33" s="30">
        <f>'Capacity Prices'!C37+'Capacity Prices'!D37+'Capacity Prices'!E37+'Capacity Prices'!F37+'Capacity Prices'!G37+'Capacity Prices'!H37+'Capacity Prices'!I37</f>
        <v>472.05334461207667</v>
      </c>
      <c r="H33" s="28">
        <f>'Other Fuel &amp; Water Prices'!C36+'Other Fuel &amp; Water Prices'!E36+'Cost of Carbon'!H35</f>
        <v>10.623575605942035</v>
      </c>
      <c r="I33" s="39">
        <f>'Other Fuel &amp; Water Prices'!G36+'Other Fuel &amp; Water Prices'!I36+'Cost of Carbon'!I35</f>
        <v>30.942812352239368</v>
      </c>
      <c r="J33" s="39">
        <f>'Other Fuel &amp; Water Prices'!J36+'Cost of Carbon'!J35</f>
        <v>37.738683138276564</v>
      </c>
      <c r="K33" s="39">
        <f>'Other Fuel &amp; Water Prices'!L36+'Cost of Carbon'!K35</f>
        <v>45.412351943960253</v>
      </c>
      <c r="L33" s="39">
        <f>'Other Fuel &amp; Water Prices'!M36+'Cost of Carbon'!L35</f>
        <v>25.628428504792414</v>
      </c>
      <c r="M33" s="104">
        <f>'Other Fuel &amp; Water Prices'!O36</f>
        <v>1.0342307692307699E-2</v>
      </c>
      <c r="N33" s="103">
        <f>'Other Fuel &amp; Water Prices'!P36+'Other Fuel &amp; Water Prices'!Q36+'Cost of Carbon'!M35</f>
        <v>30.95832368219191</v>
      </c>
    </row>
    <row r="34" spans="1:14" x14ac:dyDescent="0.25">
      <c r="A34" s="29">
        <v>55885</v>
      </c>
      <c r="B34" s="31">
        <v>33</v>
      </c>
      <c r="C34" s="107">
        <f>'kWh Prices'!C38+'kWh Prices'!G38+'Cost of Carbon'!C36</f>
        <v>0.10691139642563328</v>
      </c>
      <c r="D34" s="107">
        <f>'kWh Prices'!D38+'kWh Prices'!H38+'Cost of Carbon'!D36</f>
        <v>0.10404231987004871</v>
      </c>
      <c r="E34" s="107">
        <f>'kWh Prices'!E38+'kWh Prices'!I38+'Cost of Carbon'!E36</f>
        <v>9.5314427818435465E-2</v>
      </c>
      <c r="F34" s="107">
        <f>'kWh Prices'!F38+'kWh Prices'!J38+'Cost of Carbon'!F36</f>
        <v>8.7614169762752728E-2</v>
      </c>
      <c r="G34" s="30">
        <f>'Capacity Prices'!C38+'Capacity Prices'!D38+'Capacity Prices'!E38+'Capacity Prices'!F38+'Capacity Prices'!G38+'Capacity Prices'!H38+'Capacity Prices'!I38</f>
        <v>473.36252851179063</v>
      </c>
      <c r="H34" s="28">
        <f>'Other Fuel &amp; Water Prices'!C37+'Other Fuel &amp; Water Prices'!E37+'Cost of Carbon'!H36</f>
        <v>10.572076702567163</v>
      </c>
      <c r="I34" s="39">
        <f>'Other Fuel &amp; Water Prices'!G37+'Other Fuel &amp; Water Prices'!I37+'Cost of Carbon'!I36</f>
        <v>31.01897642476769</v>
      </c>
      <c r="J34" s="39">
        <f>'Other Fuel &amp; Water Prices'!J37+'Cost of Carbon'!J36</f>
        <v>37.860232824010353</v>
      </c>
      <c r="K34" s="39">
        <f>'Other Fuel &amp; Water Prices'!L37+'Cost of Carbon'!K36</f>
        <v>45.495582990510862</v>
      </c>
      <c r="L34" s="39">
        <f>'Other Fuel &amp; Water Prices'!M37+'Cost of Carbon'!L36</f>
        <v>25.793764426836105</v>
      </c>
      <c r="M34" s="104">
        <f>'Other Fuel &amp; Water Prices'!O37</f>
        <v>1.04836923076923E-2</v>
      </c>
      <c r="N34" s="103">
        <f>'Other Fuel &amp; Water Prices'!P37+'Other Fuel &amp; Water Prices'!Q37+'Cost of Carbon'!M36</f>
        <v>31.196653387680531</v>
      </c>
    </row>
    <row r="35" spans="1:14" x14ac:dyDescent="0.25">
      <c r="A35" s="29">
        <v>56250</v>
      </c>
      <c r="B35" s="31">
        <v>34</v>
      </c>
      <c r="C35" s="107">
        <f>'kWh Prices'!C39+'kWh Prices'!G39+'Cost of Carbon'!C37</f>
        <v>0.10809803516596206</v>
      </c>
      <c r="D35" s="107">
        <f>'kWh Prices'!D39+'kWh Prices'!H39+'Cost of Carbon'!D37</f>
        <v>0.10515762500543302</v>
      </c>
      <c r="E35" s="107">
        <f>'kWh Prices'!E39+'kWh Prices'!I39+'Cost of Carbon'!E37</f>
        <v>9.6830122215734074E-2</v>
      </c>
      <c r="F35" s="107">
        <f>'kWh Prices'!F39+'kWh Prices'!J39+'Cost of Carbon'!F37</f>
        <v>8.8851815590299824E-2</v>
      </c>
      <c r="G35" s="30">
        <f>'Capacity Prices'!C39+'Capacity Prices'!D39+'Capacity Prices'!E39+'Capacity Prices'!F39+'Capacity Prices'!G39+'Capacity Prices'!H39+'Capacity Prices'!I39</f>
        <v>474.69587832267723</v>
      </c>
      <c r="H35" s="28">
        <f>'Other Fuel &amp; Water Prices'!C38+'Other Fuel &amp; Water Prices'!E38+'Cost of Carbon'!H37</f>
        <v>10.527738262019616</v>
      </c>
      <c r="I35" s="39">
        <f>'Other Fuel &amp; Water Prices'!G38+'Other Fuel &amp; Water Prices'!I38+'Cost of Carbon'!I37</f>
        <v>31.106080174704886</v>
      </c>
      <c r="J35" s="39">
        <f>'Other Fuel &amp; Water Prices'!J38+'Cost of Carbon'!J37</f>
        <v>37.992885248227502</v>
      </c>
      <c r="K35" s="39">
        <f>'Other Fuel &amp; Water Prices'!L38+'Cost of Carbon'!K37</f>
        <v>45.587946664162814</v>
      </c>
      <c r="L35" s="39">
        <f>'Other Fuel &amp; Water Prices'!M38+'Cost of Carbon'!L37</f>
        <v>25.960166975618652</v>
      </c>
      <c r="M35" s="104">
        <f>'Other Fuel &amp; Water Prices'!O38</f>
        <v>1.06250769230769E-2</v>
      </c>
      <c r="N35" s="103">
        <f>'Other Fuel &amp; Water Prices'!P38+'Other Fuel &amp; Water Prices'!Q38+'Cost of Carbon'!M37</f>
        <v>31.448588643524072</v>
      </c>
    </row>
    <row r="36" spans="1:14" x14ac:dyDescent="0.25">
      <c r="A36" s="29">
        <v>56615</v>
      </c>
      <c r="B36" s="31">
        <v>35</v>
      </c>
      <c r="C36" s="107">
        <f>'kWh Prices'!C40+'kWh Prices'!G40+'Cost of Carbon'!C38</f>
        <v>0.10934529373669309</v>
      </c>
      <c r="D36" s="107">
        <f>'kWh Prices'!D40+'kWh Prices'!H40+'Cost of Carbon'!D38</f>
        <v>0.1063314564585519</v>
      </c>
      <c r="E36" s="107">
        <f>'kWh Prices'!E40+'kWh Prices'!I40+'Cost of Carbon'!E38</f>
        <v>9.8429398817740626E-2</v>
      </c>
      <c r="F36" s="107">
        <f>'kWh Prices'!F40+'kWh Prices'!J40+'Cost of Carbon'!F38</f>
        <v>9.0166475801563492E-2</v>
      </c>
      <c r="G36" s="30">
        <f>'Capacity Prices'!C40+'Capacity Prices'!D40+'Capacity Prices'!E40+'Capacity Prices'!F40+'Capacity Prices'!G40+'Capacity Prices'!H40+'Capacity Prices'!I40</f>
        <v>476.05384011748657</v>
      </c>
      <c r="H36" s="28">
        <f>'Other Fuel &amp; Water Prices'!C39+'Other Fuel &amp; Water Prices'!E39+'Cost of Carbon'!H38</f>
        <v>10.489963488766584</v>
      </c>
      <c r="I36" s="39">
        <f>'Other Fuel &amp; Water Prices'!G39+'Other Fuel &amp; Water Prices'!I39+'Cost of Carbon'!I38</f>
        <v>31.203309834679505</v>
      </c>
      <c r="J36" s="39">
        <f>'Other Fuel &amp; Water Prices'!J39+'Cost of Carbon'!J38</f>
        <v>38.135838681473651</v>
      </c>
      <c r="K36" s="39">
        <f>'Other Fuel &amp; Water Prices'!L39+'Cost of Carbon'!K38</f>
        <v>45.688736631154896</v>
      </c>
      <c r="L36" s="39">
        <f>'Other Fuel &amp; Water Prices'!M39+'Cost of Carbon'!L38</f>
        <v>26.127643032237554</v>
      </c>
      <c r="M36" s="104">
        <f>'Other Fuel &amp; Water Prices'!O39</f>
        <v>1.0766461538461501E-2</v>
      </c>
      <c r="N36" s="103">
        <f>'Other Fuel &amp; Water Prices'!P39+'Other Fuel &amp; Water Prices'!Q39+'Cost of Carbon'!M38</f>
        <v>31.713377064088871</v>
      </c>
    </row>
  </sheetData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4474A6-2C0F-4524-AC46-B2D0C139E2CF}">
  <dimension ref="A1:P36"/>
  <sheetViews>
    <sheetView workbookViewId="0">
      <selection activeCell="R25" sqref="R25"/>
    </sheetView>
  </sheetViews>
  <sheetFormatPr defaultRowHeight="15" x14ac:dyDescent="0.25"/>
  <sheetData>
    <row r="1" spans="1:16" x14ac:dyDescent="0.25">
      <c r="A1" s="31" t="s">
        <v>29</v>
      </c>
      <c r="B1" s="31" t="s">
        <v>30</v>
      </c>
      <c r="C1" s="33" t="s">
        <v>31</v>
      </c>
      <c r="D1" s="33" t="s">
        <v>32</v>
      </c>
      <c r="E1" s="33" t="s">
        <v>33</v>
      </c>
      <c r="F1" s="33" t="s">
        <v>34</v>
      </c>
      <c r="G1" s="33" t="s">
        <v>35</v>
      </c>
      <c r="H1" s="31" t="s">
        <v>39</v>
      </c>
      <c r="I1" s="31" t="s">
        <v>3</v>
      </c>
      <c r="J1" s="31" t="s">
        <v>4</v>
      </c>
      <c r="K1" s="31" t="s">
        <v>40</v>
      </c>
      <c r="L1" s="31" t="s">
        <v>41</v>
      </c>
      <c r="M1" s="31" t="s">
        <v>42</v>
      </c>
      <c r="N1" s="31" t="s">
        <v>51</v>
      </c>
      <c r="O1" s="31"/>
      <c r="P1" s="31"/>
    </row>
    <row r="2" spans="1:16" x14ac:dyDescent="0.25">
      <c r="A2" s="29">
        <v>44197</v>
      </c>
      <c r="B2" s="31">
        <v>1</v>
      </c>
      <c r="C2" s="35">
        <f>'kWh Prices'!C6+'kWh Prices'!G6+'Cost of Carbon'!C4</f>
        <v>0.13333978976472646</v>
      </c>
      <c r="D2" s="107">
        <f>'kWh Prices'!D6+'kWh Prices'!H6+'Cost of Carbon'!D4</f>
        <v>0.12908631334739437</v>
      </c>
      <c r="E2" s="107">
        <f>'kWh Prices'!E6+'kWh Prices'!I6+'Cost of Carbon'!E4</f>
        <v>0.12170342961586722</v>
      </c>
      <c r="F2" s="107">
        <f>'kWh Prices'!F6+'kWh Prices'!J6+'Cost of Carbon'!F4</f>
        <v>0.11633341366470346</v>
      </c>
      <c r="G2" s="30">
        <f>'Capacity Prices'!C6+'Capacity Prices'!D6+'Capacity Prices'!E6+'Capacity Prices'!F6+'Capacity Prices'!G6+'Capacity Prices'!H6+'Capacity Prices'!I6</f>
        <v>480.71276363080517</v>
      </c>
      <c r="H2" s="28">
        <f>'Other Fuel &amp; Water Prices'!D5+'Other Fuel &amp; Water Prices'!F5+'Cost of Carbon'!H4</f>
        <v>19.355098219022388</v>
      </c>
      <c r="I2" s="39">
        <f>'Other Fuel &amp; Water Prices'!H5+'Other Fuel &amp; Water Prices'!I5+'Cost of Carbon'!I4</f>
        <v>36.222524401764019</v>
      </c>
      <c r="J2" s="39">
        <f>'Other Fuel &amp; Water Prices'!K5+'Cost of Carbon'!J4</f>
        <v>31.995486849333957</v>
      </c>
      <c r="K2" s="39">
        <f>'Other Fuel &amp; Water Prices'!L5+'Cost of Carbon'!K4</f>
        <v>47.130100095718426</v>
      </c>
      <c r="L2" s="39">
        <f>'Other Fuel &amp; Water Prices'!M5+'Cost of Carbon'!L4</f>
        <v>16.587476851398964</v>
      </c>
      <c r="M2" s="40">
        <f>'Other Fuel &amp; Water Prices'!O5</f>
        <v>6.1000000000000004E-3</v>
      </c>
      <c r="N2" s="103">
        <f>'Other Fuel &amp; Water Prices'!P5+'Other Fuel &amp; Water Prices'!Q5+'Cost of Carbon'!M4</f>
        <v>34.643516510896887</v>
      </c>
      <c r="O2" s="26"/>
      <c r="P2" s="26"/>
    </row>
    <row r="3" spans="1:16" x14ac:dyDescent="0.25">
      <c r="A3" s="29">
        <v>44562</v>
      </c>
      <c r="B3" s="31">
        <v>2</v>
      </c>
      <c r="C3" s="107">
        <f>'kWh Prices'!C7+'kWh Prices'!G7+'Cost of Carbon'!C5</f>
        <v>0.12926954011035713</v>
      </c>
      <c r="D3" s="107">
        <f>'kWh Prices'!D7+'kWh Prices'!H7+'Cost of Carbon'!D5</f>
        <v>0.12562899700378394</v>
      </c>
      <c r="E3" s="107">
        <f>'kWh Prices'!E7+'kWh Prices'!I7+'Cost of Carbon'!E5</f>
        <v>0.10686945735231534</v>
      </c>
      <c r="F3" s="107">
        <f>'kWh Prices'!F7+'kWh Prices'!J7+'Cost of Carbon'!F5</f>
        <v>0.10893292517878991</v>
      </c>
      <c r="G3" s="30">
        <f>'Capacity Prices'!C7+'Capacity Prices'!D7+'Capacity Prices'!E7+'Capacity Prices'!F7+'Capacity Prices'!G7+'Capacity Prices'!H7+'Capacity Prices'!I7</f>
        <v>465.8504174813346</v>
      </c>
      <c r="H3" s="28">
        <f>'Other Fuel &amp; Water Prices'!D6+'Other Fuel &amp; Water Prices'!F6+'Cost of Carbon'!H5</f>
        <v>17.774159997252966</v>
      </c>
      <c r="I3" s="39">
        <f>'Other Fuel &amp; Water Prices'!H6+'Other Fuel &amp; Water Prices'!I6+'Cost of Carbon'!I5</f>
        <v>33.177274745122276</v>
      </c>
      <c r="J3" s="39">
        <f>'Other Fuel &amp; Water Prices'!K6+'Cost of Carbon'!J5</f>
        <v>29.134283832515042</v>
      </c>
      <c r="K3" s="39">
        <f>'Other Fuel &amp; Water Prices'!L6+'Cost of Carbon'!K5</f>
        <v>45.318027137920168</v>
      </c>
      <c r="L3" s="39">
        <f>'Other Fuel &amp; Water Prices'!M6+'Cost of Carbon'!L5</f>
        <v>16.76343142125101</v>
      </c>
      <c r="M3" s="40">
        <f>'Other Fuel &amp; Water Prices'!O6</f>
        <v>6.1999999999999998E-3</v>
      </c>
      <c r="N3" s="103">
        <f>'Other Fuel &amp; Water Prices'!P6+'Other Fuel &amp; Water Prices'!Q6+'Cost of Carbon'!M5</f>
        <v>33.363243836699993</v>
      </c>
      <c r="O3" s="26"/>
      <c r="P3" s="26"/>
    </row>
    <row r="4" spans="1:16" x14ac:dyDescent="0.25">
      <c r="A4" s="29">
        <v>44927</v>
      </c>
      <c r="B4" s="31">
        <v>3</v>
      </c>
      <c r="C4" s="107">
        <f>'kWh Prices'!C8+'kWh Prices'!G8+'Cost of Carbon'!C6</f>
        <v>0.1283715410717747</v>
      </c>
      <c r="D4" s="107">
        <f>'kWh Prices'!D8+'kWh Prices'!H8+'Cost of Carbon'!D6</f>
        <v>0.13453250546726006</v>
      </c>
      <c r="E4" s="107">
        <f>'kWh Prices'!E8+'kWh Prices'!I8+'Cost of Carbon'!E6</f>
        <v>9.9297739772028687E-2</v>
      </c>
      <c r="F4" s="107">
        <f>'kWh Prices'!F8+'kWh Prices'!J8+'Cost of Carbon'!F6</f>
        <v>0.12042677286508782</v>
      </c>
      <c r="G4" s="30">
        <f>'Capacity Prices'!C8+'Capacity Prices'!D8+'Capacity Prices'!E8+'Capacity Prices'!F8+'Capacity Prices'!G8+'Capacity Prices'!H8+'Capacity Prices'!I8</f>
        <v>447.05342738826164</v>
      </c>
      <c r="H4" s="28">
        <f>'Other Fuel &amp; Water Prices'!D7+'Other Fuel &amp; Water Prices'!F7+'Cost of Carbon'!H6</f>
        <v>17.870250452955709</v>
      </c>
      <c r="I4" s="39">
        <f>'Other Fuel &amp; Water Prices'!H7+'Other Fuel &amp; Water Prices'!I7+'Cost of Carbon'!I6</f>
        <v>34.530884305872341</v>
      </c>
      <c r="J4" s="39">
        <f>'Other Fuel &amp; Water Prices'!K7+'Cost of Carbon'!J6</f>
        <v>30.379672346391335</v>
      </c>
      <c r="K4" s="39">
        <f>'Other Fuel &amp; Water Prices'!L7+'Cost of Carbon'!K6</f>
        <v>47.639409013640787</v>
      </c>
      <c r="L4" s="39">
        <f>'Other Fuel &amp; Water Prices'!M7+'Cost of Carbon'!L6</f>
        <v>18.534281751933108</v>
      </c>
      <c r="M4" s="40">
        <f>'Other Fuel &amp; Water Prices'!O7</f>
        <v>6.3E-3</v>
      </c>
      <c r="N4" s="103">
        <f>'Other Fuel &amp; Water Prices'!P7+'Other Fuel &amp; Water Prices'!Q7+'Cost of Carbon'!M6</f>
        <v>34.056287329580272</v>
      </c>
      <c r="O4" s="26"/>
      <c r="P4" s="26"/>
    </row>
    <row r="5" spans="1:16" x14ac:dyDescent="0.25">
      <c r="A5" s="29">
        <v>45292</v>
      </c>
      <c r="B5" s="31">
        <v>4</v>
      </c>
      <c r="C5" s="107">
        <f>'kWh Prices'!C9+'kWh Prices'!G9+'Cost of Carbon'!C7</f>
        <v>0.11845650216854631</v>
      </c>
      <c r="D5" s="107">
        <f>'kWh Prices'!D9+'kWh Prices'!H9+'Cost of Carbon'!D7</f>
        <v>0.12178459836469177</v>
      </c>
      <c r="E5" s="107">
        <f>'kWh Prices'!E9+'kWh Prices'!I9+'Cost of Carbon'!E7</f>
        <v>9.5111759038561977E-2</v>
      </c>
      <c r="F5" s="107">
        <f>'kWh Prices'!F9+'kWh Prices'!J9+'Cost of Carbon'!F7</f>
        <v>0.105684348264039</v>
      </c>
      <c r="G5" s="30">
        <f>'Capacity Prices'!C9+'Capacity Prices'!D9+'Capacity Prices'!E9+'Capacity Prices'!F9+'Capacity Prices'!G9+'Capacity Prices'!H9+'Capacity Prices'!I9</f>
        <v>449.31535350532295</v>
      </c>
      <c r="H5" s="28">
        <f>'Other Fuel &amp; Water Prices'!D8+'Other Fuel &amp; Water Prices'!F8+'Cost of Carbon'!H7</f>
        <v>15.930734005861236</v>
      </c>
      <c r="I5" s="39">
        <f>'Other Fuel &amp; Water Prices'!H8+'Other Fuel &amp; Water Prices'!I8+'Cost of Carbon'!I7</f>
        <v>31.804391757074349</v>
      </c>
      <c r="J5" s="39">
        <f>'Other Fuel &amp; Water Prices'!K8+'Cost of Carbon'!J7</f>
        <v>27.656675968306793</v>
      </c>
      <c r="K5" s="39">
        <f>'Other Fuel &amp; Water Prices'!L8+'Cost of Carbon'!K7</f>
        <v>46.165973367771343</v>
      </c>
      <c r="L5" s="39">
        <f>'Other Fuel &amp; Water Prices'!M8+'Cost of Carbon'!L7</f>
        <v>19.506947157913089</v>
      </c>
      <c r="M5" s="40">
        <f>'Other Fuel &amp; Water Prices'!O8</f>
        <v>6.4000000000000003E-3</v>
      </c>
      <c r="N5" s="103">
        <f>'Other Fuel &amp; Water Prices'!P8+'Other Fuel &amp; Water Prices'!Q8+'Cost of Carbon'!M7</f>
        <v>30.982726153516573</v>
      </c>
      <c r="O5" s="24"/>
      <c r="P5" s="31"/>
    </row>
    <row r="6" spans="1:16" x14ac:dyDescent="0.25">
      <c r="A6" s="29">
        <v>45658</v>
      </c>
      <c r="B6" s="31">
        <v>5</v>
      </c>
      <c r="C6" s="107">
        <f>'kWh Prices'!C10+'kWh Prices'!G10+'Cost of Carbon'!C8</f>
        <v>0.11753186180138203</v>
      </c>
      <c r="D6" s="107">
        <f>'kWh Prices'!D10+'kWh Prices'!H10+'Cost of Carbon'!D8</f>
        <v>0.12152671011110988</v>
      </c>
      <c r="E6" s="107">
        <f>'kWh Prices'!E10+'kWh Prices'!I10+'Cost of Carbon'!E8</f>
        <v>9.7438513779036728E-2</v>
      </c>
      <c r="F6" s="107">
        <f>'kWh Prices'!F10+'kWh Prices'!J10+'Cost of Carbon'!F8</f>
        <v>0.10474618903830556</v>
      </c>
      <c r="G6" s="30">
        <f>'Capacity Prices'!C10+'Capacity Prices'!D10+'Capacity Prices'!E10+'Capacity Prices'!F10+'Capacity Prices'!G10+'Capacity Prices'!H10+'Capacity Prices'!I10</f>
        <v>444.01858039681588</v>
      </c>
      <c r="H6" s="28">
        <f>'Other Fuel &amp; Water Prices'!D9+'Other Fuel &amp; Water Prices'!F9+'Cost of Carbon'!H8</f>
        <v>15.964316280491992</v>
      </c>
      <c r="I6" s="39">
        <f>'Other Fuel &amp; Water Prices'!H9+'Other Fuel &amp; Water Prices'!I9+'Cost of Carbon'!I8</f>
        <v>31.942444610012245</v>
      </c>
      <c r="J6" s="39">
        <f>'Other Fuel &amp; Water Prices'!K9+'Cost of Carbon'!J8</f>
        <v>27.790917700466018</v>
      </c>
      <c r="K6" s="39">
        <f>'Other Fuel &amp; Water Prices'!L9+'Cost of Carbon'!K8</f>
        <v>47.133935756024023</v>
      </c>
      <c r="L6" s="39">
        <f>'Other Fuel &amp; Water Prices'!M9+'Cost of Carbon'!L8</f>
        <v>20.297704145972716</v>
      </c>
      <c r="M6" s="40">
        <f>'Other Fuel &amp; Water Prices'!O9</f>
        <v>6.4999999999999997E-3</v>
      </c>
      <c r="N6" s="103">
        <f>'Other Fuel &amp; Water Prices'!P9+'Other Fuel &amp; Water Prices'!Q9+'Cost of Carbon'!M8</f>
        <v>31.275869952434437</v>
      </c>
      <c r="O6" s="31"/>
      <c r="P6" s="31"/>
    </row>
    <row r="7" spans="1:16" x14ac:dyDescent="0.25">
      <c r="A7" s="29">
        <v>46023</v>
      </c>
      <c r="B7" s="31">
        <v>6</v>
      </c>
      <c r="C7" s="107">
        <f>'kWh Prices'!C11+'kWh Prices'!G11+'Cost of Carbon'!C9</f>
        <v>0.11481989862217072</v>
      </c>
      <c r="D7" s="107">
        <f>'kWh Prices'!D11+'kWh Prices'!H11+'Cost of Carbon'!D9</f>
        <v>0.11911696861482306</v>
      </c>
      <c r="E7" s="107">
        <f>'kWh Prices'!E11+'kWh Prices'!I11+'Cost of Carbon'!E9</f>
        <v>9.4504163332548741E-2</v>
      </c>
      <c r="F7" s="107">
        <f>'kWh Prices'!F11+'kWh Prices'!J11+'Cost of Carbon'!F9</f>
        <v>0.10030715879169851</v>
      </c>
      <c r="G7" s="30">
        <f>'Capacity Prices'!C11+'Capacity Prices'!D11+'Capacity Prices'!E11+'Capacity Prices'!F11+'Capacity Prices'!G11+'Capacity Prices'!H11+'Capacity Prices'!I11</f>
        <v>442.85144231482309</v>
      </c>
      <c r="H7" s="28">
        <f>'Other Fuel &amp; Water Prices'!D10+'Other Fuel &amp; Water Prices'!F10+'Cost of Carbon'!H9</f>
        <v>15.687391204481663</v>
      </c>
      <c r="I7" s="39">
        <f>'Other Fuel &amp; Water Prices'!H10+'Other Fuel &amp; Water Prices'!I10+'Cost of Carbon'!I9</f>
        <v>31.607827457581632</v>
      </c>
      <c r="J7" s="39">
        <f>'Other Fuel &amp; Water Prices'!K10+'Cost of Carbon'!J9</f>
        <v>27.475104969752373</v>
      </c>
      <c r="K7" s="39">
        <f>'Other Fuel &amp; Water Prices'!L10+'Cost of Carbon'!K9</f>
        <v>47.702071457271714</v>
      </c>
      <c r="L7" s="39">
        <f>'Other Fuel &amp; Water Prices'!M10+'Cost of Carbon'!L9</f>
        <v>21.038806588750088</v>
      </c>
      <c r="M7" s="40">
        <f>'Other Fuel &amp; Water Prices'!O10</f>
        <v>6.7000000000000002E-3</v>
      </c>
      <c r="N7" s="103">
        <f>'Other Fuel &amp; Water Prices'!P10+'Other Fuel &amp; Water Prices'!Q10+'Cost of Carbon'!M9</f>
        <v>30.983328796786708</v>
      </c>
      <c r="O7" s="31"/>
      <c r="P7" s="31"/>
    </row>
    <row r="8" spans="1:16" x14ac:dyDescent="0.25">
      <c r="A8" s="29">
        <v>46388</v>
      </c>
      <c r="B8" s="31">
        <v>7</v>
      </c>
      <c r="C8" s="107">
        <f>'kWh Prices'!C12+'kWh Prices'!G12+'Cost of Carbon'!C10</f>
        <v>0.11089059898008566</v>
      </c>
      <c r="D8" s="107">
        <f>'kWh Prices'!D12+'kWh Prices'!H12+'Cost of Carbon'!D10</f>
        <v>0.11446492718824638</v>
      </c>
      <c r="E8" s="107">
        <f>'kWh Prices'!E12+'kWh Prices'!I12+'Cost of Carbon'!E10</f>
        <v>9.5915930367355462E-2</v>
      </c>
      <c r="F8" s="107">
        <f>'kWh Prices'!F12+'kWh Prices'!J12+'Cost of Carbon'!F10</f>
        <v>9.9567992576867062E-2</v>
      </c>
      <c r="G8" s="30">
        <f>'Capacity Prices'!C12+'Capacity Prices'!D12+'Capacity Prices'!E12+'Capacity Prices'!F12+'Capacity Prices'!G12+'Capacity Prices'!H12+'Capacity Prices'!I12</f>
        <v>449.35796855990685</v>
      </c>
      <c r="H8" s="28">
        <f>'Other Fuel &amp; Water Prices'!D11+'Other Fuel &amp; Water Prices'!F11+'Cost of Carbon'!H10</f>
        <v>15.601326135232132</v>
      </c>
      <c r="I8" s="39">
        <f>'Other Fuel &amp; Water Prices'!H11+'Other Fuel &amp; Water Prices'!I11+'Cost of Carbon'!I10</f>
        <v>31.900448019438613</v>
      </c>
      <c r="J8" s="39">
        <f>'Other Fuel &amp; Water Prices'!K11+'Cost of Carbon'!J10</f>
        <v>27.713712086505886</v>
      </c>
      <c r="K8" s="39">
        <f>'Other Fuel &amp; Water Prices'!L11+'Cost of Carbon'!K10</f>
        <v>47.976100841368286</v>
      </c>
      <c r="L8" s="39">
        <f>'Other Fuel &amp; Water Prices'!M11+'Cost of Carbon'!L10</f>
        <v>21.289431819256347</v>
      </c>
      <c r="M8" s="40">
        <f>'Other Fuel &amp; Water Prices'!O11</f>
        <v>6.7999999999999996E-3</v>
      </c>
      <c r="N8" s="103">
        <f>'Other Fuel &amp; Water Prices'!P11+'Other Fuel &amp; Water Prices'!Q11+'Cost of Carbon'!M10</f>
        <v>31.199807012209721</v>
      </c>
      <c r="O8" s="31"/>
      <c r="P8" s="31"/>
    </row>
    <row r="9" spans="1:16" x14ac:dyDescent="0.25">
      <c r="A9" s="29">
        <v>46753</v>
      </c>
      <c r="B9" s="31">
        <v>8</v>
      </c>
      <c r="C9" s="107">
        <f>'kWh Prices'!C13+'kWh Prices'!G13+'Cost of Carbon'!C11</f>
        <v>0.10918043056352186</v>
      </c>
      <c r="D9" s="107">
        <f>'kWh Prices'!D13+'kWh Prices'!H13+'Cost of Carbon'!D11</f>
        <v>0.11127611201800987</v>
      </c>
      <c r="E9" s="107">
        <f>'kWh Prices'!E13+'kWh Prices'!I13+'Cost of Carbon'!E11</f>
        <v>9.4559967315101148E-2</v>
      </c>
      <c r="F9" s="107">
        <f>'kWh Prices'!F13+'kWh Prices'!J13+'Cost of Carbon'!F11</f>
        <v>9.5860224387156745E-2</v>
      </c>
      <c r="G9" s="30">
        <f>'Capacity Prices'!C13+'Capacity Prices'!D13+'Capacity Prices'!E13+'Capacity Prices'!F13+'Capacity Prices'!G13+'Capacity Prices'!H13+'Capacity Prices'!I13</f>
        <v>451.88209725608237</v>
      </c>
      <c r="H9" s="28">
        <f>'Other Fuel &amp; Water Prices'!D12+'Other Fuel &amp; Water Prices'!F12+'Cost of Carbon'!H11</f>
        <v>15.687725935657781</v>
      </c>
      <c r="I9" s="39">
        <f>'Other Fuel &amp; Water Prices'!H12+'Other Fuel &amp; Water Prices'!I12+'Cost of Carbon'!I11</f>
        <v>32.377072774798222</v>
      </c>
      <c r="J9" s="39">
        <f>'Other Fuel &amp; Water Prices'!K12+'Cost of Carbon'!J11</f>
        <v>28.114088039288294</v>
      </c>
      <c r="K9" s="39">
        <f>'Other Fuel &amp; Water Prices'!L12+'Cost of Carbon'!K11</f>
        <v>48.443119888062128</v>
      </c>
      <c r="L9" s="39">
        <f>'Other Fuel &amp; Water Prices'!M12+'Cost of Carbon'!L11</f>
        <v>21.686654920499272</v>
      </c>
      <c r="M9" s="40">
        <f>'Other Fuel &amp; Water Prices'!O12</f>
        <v>6.8999999999999999E-3</v>
      </c>
      <c r="N9" s="103">
        <f>'Other Fuel &amp; Water Prices'!P12+'Other Fuel &amp; Water Prices'!Q12+'Cost of Carbon'!M11</f>
        <v>31.761431081549482</v>
      </c>
      <c r="O9" s="31"/>
      <c r="P9" s="31"/>
    </row>
    <row r="10" spans="1:16" x14ac:dyDescent="0.25">
      <c r="A10" s="29">
        <v>47119</v>
      </c>
      <c r="B10" s="31">
        <v>9</v>
      </c>
      <c r="C10" s="107">
        <f>'kWh Prices'!C14+'kWh Prices'!G14+'Cost of Carbon'!C12</f>
        <v>0.10872458737084953</v>
      </c>
      <c r="D10" s="107">
        <f>'kWh Prices'!D14+'kWh Prices'!H14+'Cost of Carbon'!D12</f>
        <v>0.1094354828031489</v>
      </c>
      <c r="E10" s="107">
        <f>'kWh Prices'!E14+'kWh Prices'!I14+'Cost of Carbon'!E12</f>
        <v>9.2009978475908652E-2</v>
      </c>
      <c r="F10" s="107">
        <f>'kWh Prices'!F14+'kWh Prices'!J14+'Cost of Carbon'!F12</f>
        <v>9.1839175717823268E-2</v>
      </c>
      <c r="G10" s="30">
        <f>'Capacity Prices'!C14+'Capacity Prices'!D14+'Capacity Prices'!E14+'Capacity Prices'!F14+'Capacity Prices'!G14+'Capacity Prices'!H14+'Capacity Prices'!I14</f>
        <v>456.02770904901308</v>
      </c>
      <c r="H10" s="28">
        <f>'Other Fuel &amp; Water Prices'!D13+'Other Fuel &amp; Water Prices'!F13+'Cost of Carbon'!H12</f>
        <v>15.283605373545234</v>
      </c>
      <c r="I10" s="39">
        <f>'Other Fuel &amp; Water Prices'!H13+'Other Fuel &amp; Water Prices'!I13+'Cost of Carbon'!I12</f>
        <v>31.947882733545505</v>
      </c>
      <c r="J10" s="39">
        <f>'Other Fuel &amp; Water Prices'!K13+'Cost of Carbon'!J12</f>
        <v>27.658912381700407</v>
      </c>
      <c r="K10" s="39">
        <f>'Other Fuel &amp; Water Prices'!L13+'Cost of Carbon'!K12</f>
        <v>48.101751087853295</v>
      </c>
      <c r="L10" s="39">
        <f>'Other Fuel &amp; Water Prices'!M13+'Cost of Carbon'!L12</f>
        <v>21.875070076540151</v>
      </c>
      <c r="M10" s="40">
        <f>'Other Fuel &amp; Water Prices'!O13</f>
        <v>7.0000000000000001E-3</v>
      </c>
      <c r="N10" s="103">
        <f>'Other Fuel &amp; Water Prices'!P13+'Other Fuel &amp; Water Prices'!Q13+'Cost of Carbon'!M12</f>
        <v>31.500765727640236</v>
      </c>
      <c r="O10" s="31"/>
      <c r="P10" s="31"/>
    </row>
    <row r="11" spans="1:16" x14ac:dyDescent="0.25">
      <c r="A11" s="29">
        <v>47484</v>
      </c>
      <c r="B11" s="31">
        <v>10</v>
      </c>
      <c r="C11" s="107">
        <f>'kWh Prices'!C15+'kWh Prices'!G15+'Cost of Carbon'!C13</f>
        <v>0.11221743179517868</v>
      </c>
      <c r="D11" s="107">
        <f>'kWh Prices'!D15+'kWh Prices'!H15+'Cost of Carbon'!D13</f>
        <v>0.11367217044730624</v>
      </c>
      <c r="E11" s="107">
        <f>'kWh Prices'!E15+'kWh Prices'!I15+'Cost of Carbon'!E13</f>
        <v>0.10082358518672915</v>
      </c>
      <c r="F11" s="107">
        <f>'kWh Prices'!F15+'kWh Prices'!J15+'Cost of Carbon'!F13</f>
        <v>9.8480941602181099E-2</v>
      </c>
      <c r="G11" s="30">
        <f>'Capacity Prices'!C15+'Capacity Prices'!D15+'Capacity Prices'!E15+'Capacity Prices'!F15+'Capacity Prices'!G15+'Capacity Prices'!H15+'Capacity Prices'!I15</f>
        <v>456.412480450418</v>
      </c>
      <c r="H11" s="28">
        <f>'Other Fuel &amp; Water Prices'!D14+'Other Fuel &amp; Water Prices'!F14+'Cost of Carbon'!H13</f>
        <v>15.35573055017813</v>
      </c>
      <c r="I11" s="39">
        <f>'Other Fuel &amp; Water Prices'!H14+'Other Fuel &amp; Water Prices'!I14+'Cost of Carbon'!I13</f>
        <v>32.456480714900792</v>
      </c>
      <c r="J11" s="39">
        <f>'Other Fuel &amp; Water Prices'!K14+'Cost of Carbon'!J13</f>
        <v>28.102467346807195</v>
      </c>
      <c r="K11" s="39">
        <f>'Other Fuel &amp; Water Prices'!L14+'Cost of Carbon'!K13</f>
        <v>48.604004487294816</v>
      </c>
      <c r="L11" s="39">
        <f>'Other Fuel &amp; Water Prices'!M14+'Cost of Carbon'!L13</f>
        <v>22.24050564030188</v>
      </c>
      <c r="M11" s="40">
        <f>'Other Fuel &amp; Water Prices'!O14</f>
        <v>7.1999999999999998E-3</v>
      </c>
      <c r="N11" s="103">
        <f>'Other Fuel &amp; Water Prices'!P14+'Other Fuel &amp; Water Prices'!Q14+'Cost of Carbon'!M13</f>
        <v>32.227779807827332</v>
      </c>
      <c r="O11" s="31"/>
      <c r="P11" s="31"/>
    </row>
    <row r="12" spans="1:16" x14ac:dyDescent="0.25">
      <c r="A12" s="29">
        <v>47849</v>
      </c>
      <c r="B12" s="31">
        <v>11</v>
      </c>
      <c r="C12" s="107">
        <f>'kWh Prices'!C16+'kWh Prices'!G16+'Cost of Carbon'!C14</f>
        <v>0.10844215887909701</v>
      </c>
      <c r="D12" s="107">
        <f>'kWh Prices'!D16+'kWh Prices'!H16+'Cost of Carbon'!D14</f>
        <v>0.11064348713693381</v>
      </c>
      <c r="E12" s="107">
        <f>'kWh Prices'!E16+'kWh Prices'!I16+'Cost of Carbon'!E14</f>
        <v>9.5195534757357231E-2</v>
      </c>
      <c r="F12" s="107">
        <f>'kWh Prices'!F16+'kWh Prices'!J16+'Cost of Carbon'!F14</f>
        <v>9.4010006274628966E-2</v>
      </c>
      <c r="G12" s="30">
        <f>'Capacity Prices'!C16+'Capacity Prices'!D16+'Capacity Prices'!E16+'Capacity Prices'!F16+'Capacity Prices'!G16+'Capacity Prices'!H16+'Capacity Prices'!I16</f>
        <v>453.94065448069597</v>
      </c>
      <c r="H12" s="28">
        <f>'Other Fuel &amp; Water Prices'!D15+'Other Fuel &amp; Water Prices'!F15+'Cost of Carbon'!H14</f>
        <v>14.749918755143725</v>
      </c>
      <c r="I12" s="39">
        <f>'Other Fuel &amp; Water Prices'!H15+'Other Fuel &amp; Water Prices'!I15+'Cost of Carbon'!I14</f>
        <v>31.890296166739134</v>
      </c>
      <c r="J12" s="39">
        <f>'Other Fuel &amp; Water Prices'!K15+'Cost of Carbon'!J14</f>
        <v>27.508406745365136</v>
      </c>
      <c r="K12" s="39">
        <f>'Other Fuel &amp; Water Prices'!L15+'Cost of Carbon'!K14</f>
        <v>48.139862462308436</v>
      </c>
      <c r="L12" s="39">
        <f>'Other Fuel &amp; Water Prices'!M15+'Cost of Carbon'!L14</f>
        <v>22.433429541507795</v>
      </c>
      <c r="M12" s="40">
        <f>'Other Fuel &amp; Water Prices'!O15</f>
        <v>7.3000000000000001E-3</v>
      </c>
      <c r="N12" s="103">
        <f>'Other Fuel &amp; Water Prices'!P15+'Other Fuel &amp; Water Prices'!Q15+'Cost of Carbon'!M14</f>
        <v>31.554252833868059</v>
      </c>
      <c r="O12" s="31"/>
      <c r="P12" s="31"/>
    </row>
    <row r="13" spans="1:16" x14ac:dyDescent="0.25">
      <c r="A13" s="29">
        <v>48214</v>
      </c>
      <c r="B13" s="31">
        <v>12</v>
      </c>
      <c r="C13" s="107">
        <f>'kWh Prices'!C17+'kWh Prices'!G17+'Cost of Carbon'!C15</f>
        <v>0.10462083811844226</v>
      </c>
      <c r="D13" s="107">
        <f>'kWh Prices'!D17+'kWh Prices'!H17+'Cost of Carbon'!D15</f>
        <v>0.10489171720747154</v>
      </c>
      <c r="E13" s="107">
        <f>'kWh Prices'!E17+'kWh Prices'!I17+'Cost of Carbon'!E15</f>
        <v>9.0994200107388429E-2</v>
      </c>
      <c r="F13" s="107">
        <f>'kWh Prices'!F17+'kWh Prices'!J17+'Cost of Carbon'!F15</f>
        <v>8.7716745481829325E-2</v>
      </c>
      <c r="G13" s="30">
        <f>'Capacity Prices'!C17+'Capacity Prices'!D17+'Capacity Prices'!E17+'Capacity Prices'!F17+'Capacity Prices'!G17+'Capacity Prices'!H17+'Capacity Prices'!I17</f>
        <v>457.09547018060982</v>
      </c>
      <c r="H13" s="28">
        <f>'Other Fuel &amp; Water Prices'!D16+'Other Fuel &amp; Water Prices'!F16+'Cost of Carbon'!H15</f>
        <v>14.254297154863515</v>
      </c>
      <c r="I13" s="39">
        <f>'Other Fuel &amp; Water Prices'!H16+'Other Fuel &amp; Water Prices'!I16+'Cost of Carbon'!I15</f>
        <v>31.405324493514588</v>
      </c>
      <c r="J13" s="39">
        <f>'Other Fuel &amp; Water Prices'!K16+'Cost of Carbon'!J15</f>
        <v>26.987733048927865</v>
      </c>
      <c r="K13" s="39">
        <f>'Other Fuel &amp; Water Prices'!L16+'Cost of Carbon'!K15</f>
        <v>47.754084182611365</v>
      </c>
      <c r="L13" s="39">
        <f>'Other Fuel &amp; Water Prices'!M16+'Cost of Carbon'!L15</f>
        <v>22.669491525130983</v>
      </c>
      <c r="M13" s="40">
        <f>'Other Fuel &amp; Water Prices'!O16</f>
        <v>7.4999999999999997E-3</v>
      </c>
      <c r="N13" s="103">
        <f>'Other Fuel &amp; Water Prices'!P16+'Other Fuel &amp; Water Prices'!Q16+'Cost of Carbon'!M15</f>
        <v>31.271429014748964</v>
      </c>
      <c r="O13" s="31"/>
      <c r="P13" s="31"/>
    </row>
    <row r="14" spans="1:16" x14ac:dyDescent="0.25">
      <c r="A14" s="29">
        <v>48580</v>
      </c>
      <c r="B14" s="31">
        <v>13</v>
      </c>
      <c r="C14" s="107">
        <f>'kWh Prices'!C18+'kWh Prices'!G18+'Cost of Carbon'!C16</f>
        <v>9.9325050024167846E-2</v>
      </c>
      <c r="D14" s="107">
        <f>'kWh Prices'!D18+'kWh Prices'!H18+'Cost of Carbon'!D16</f>
        <v>9.9313908486154484E-2</v>
      </c>
      <c r="E14" s="107">
        <f>'kWh Prices'!E18+'kWh Prices'!I18+'Cost of Carbon'!E16</f>
        <v>8.7567654569559866E-2</v>
      </c>
      <c r="F14" s="107">
        <f>'kWh Prices'!F18+'kWh Prices'!J18+'Cost of Carbon'!F16</f>
        <v>8.4466998324316755E-2</v>
      </c>
      <c r="G14" s="30">
        <f>'Capacity Prices'!C18+'Capacity Prices'!D18+'Capacity Prices'!E18+'Capacity Prices'!F18+'Capacity Prices'!G18+'Capacity Prices'!H18+'Capacity Prices'!I18</f>
        <v>456.12379185824341</v>
      </c>
      <c r="H14" s="28">
        <f>'Other Fuel &amp; Water Prices'!D17+'Other Fuel &amp; Water Prices'!F17+'Cost of Carbon'!H16</f>
        <v>13.887427979442153</v>
      </c>
      <c r="I14" s="39">
        <f>'Other Fuel &amp; Water Prices'!H17+'Other Fuel &amp; Water Prices'!I17+'Cost of Carbon'!I16</f>
        <v>30.978458132948141</v>
      </c>
      <c r="J14" s="39">
        <f>'Other Fuel &amp; Water Prices'!K17+'Cost of Carbon'!J16</f>
        <v>26.534725353456405</v>
      </c>
      <c r="K14" s="39">
        <f>'Other Fuel &amp; Water Prices'!L17+'Cost of Carbon'!K16</f>
        <v>47.374949935193889</v>
      </c>
      <c r="L14" s="39">
        <f>'Other Fuel &amp; Water Prices'!M17+'Cost of Carbon'!L16</f>
        <v>22.777362811170686</v>
      </c>
      <c r="M14" s="40">
        <f>'Other Fuel &amp; Water Prices'!O17</f>
        <v>7.6E-3</v>
      </c>
      <c r="N14" s="103">
        <f>'Other Fuel &amp; Water Prices'!P17+'Other Fuel &amp; Water Prices'!Q17+'Cost of Carbon'!M16</f>
        <v>30.893027216388859</v>
      </c>
      <c r="O14" s="31"/>
      <c r="P14" s="31"/>
    </row>
    <row r="15" spans="1:16" x14ac:dyDescent="0.25">
      <c r="A15" s="29">
        <v>48945</v>
      </c>
      <c r="B15" s="31">
        <v>14</v>
      </c>
      <c r="C15" s="107">
        <f>'kWh Prices'!C19+'kWh Prices'!G19+'Cost of Carbon'!C17</f>
        <v>9.9746569659747569E-2</v>
      </c>
      <c r="D15" s="107">
        <f>'kWh Prices'!D19+'kWh Prices'!H19+'Cost of Carbon'!D17</f>
        <v>9.9990762393296101E-2</v>
      </c>
      <c r="E15" s="107">
        <f>'kWh Prices'!E19+'kWh Prices'!I19+'Cost of Carbon'!E17</f>
        <v>8.7766731110036633E-2</v>
      </c>
      <c r="F15" s="107">
        <f>'kWh Prices'!F19+'kWh Prices'!J19+'Cost of Carbon'!F17</f>
        <v>8.4205433917471928E-2</v>
      </c>
      <c r="G15" s="30">
        <f>'Capacity Prices'!C19+'Capacity Prices'!D19+'Capacity Prices'!E19+'Capacity Prices'!F19+'Capacity Prices'!G19+'Capacity Prices'!H19+'Capacity Prices'!I19</f>
        <v>471.93527336726362</v>
      </c>
      <c r="H15" s="28">
        <f>'Other Fuel &amp; Water Prices'!D18+'Other Fuel &amp; Water Prices'!F18+'Cost of Carbon'!H17</f>
        <v>13.445028651628871</v>
      </c>
      <c r="I15" s="39">
        <f>'Other Fuel &amp; Water Prices'!H18+'Other Fuel &amp; Water Prices'!I18+'Cost of Carbon'!I17</f>
        <v>30.471443192817858</v>
      </c>
      <c r="J15" s="39">
        <f>'Other Fuel &amp; Water Prices'!K18+'Cost of Carbon'!J17</f>
        <v>26.012847547558565</v>
      </c>
      <c r="K15" s="39">
        <f>'Other Fuel &amp; Water Prices'!L18+'Cost of Carbon'!K17</f>
        <v>46.942698428016485</v>
      </c>
      <c r="L15" s="39">
        <f>'Other Fuel &amp; Water Prices'!M18+'Cost of Carbon'!L17</f>
        <v>22.874221266127858</v>
      </c>
      <c r="M15" s="40">
        <f>'Other Fuel &amp; Water Prices'!O18</f>
        <v>7.7000000000000002E-3</v>
      </c>
      <c r="N15" s="103">
        <f>'Other Fuel &amp; Water Prices'!P18+'Other Fuel &amp; Water Prices'!Q18+'Cost of Carbon'!M17</f>
        <v>30.631032918489367</v>
      </c>
      <c r="O15" s="31"/>
      <c r="P15" s="31"/>
    </row>
    <row r="16" spans="1:16" x14ac:dyDescent="0.25">
      <c r="A16" s="29">
        <v>49310</v>
      </c>
      <c r="B16" s="31">
        <v>15</v>
      </c>
      <c r="C16" s="107">
        <f>'kWh Prices'!C20+'kWh Prices'!G20+'Cost of Carbon'!C18</f>
        <v>0.10136639585396877</v>
      </c>
      <c r="D16" s="107">
        <f>'kWh Prices'!D20+'kWh Prices'!H20+'Cost of Carbon'!D18</f>
        <v>0.10076407942372928</v>
      </c>
      <c r="E16" s="107">
        <f>'kWh Prices'!E20+'kWh Prices'!I20+'Cost of Carbon'!E18</f>
        <v>8.860565876012727E-2</v>
      </c>
      <c r="F16" s="107">
        <f>'kWh Prices'!F20+'kWh Prices'!J20+'Cost of Carbon'!F18</f>
        <v>8.5689473640835567E-2</v>
      </c>
      <c r="G16" s="30">
        <f>'Capacity Prices'!C20+'Capacity Prices'!D20+'Capacity Prices'!E20+'Capacity Prices'!F20+'Capacity Prices'!G20+'Capacity Prices'!H20+'Capacity Prices'!I20</f>
        <v>453.09935620494628</v>
      </c>
      <c r="H16" s="28">
        <f>'Other Fuel &amp; Water Prices'!D19+'Other Fuel &amp; Water Prices'!F19+'Cost of Carbon'!H18</f>
        <v>12.98814665383148</v>
      </c>
      <c r="I16" s="39">
        <f>'Other Fuel &amp; Water Prices'!H19+'Other Fuel &amp; Water Prices'!I19+'Cost of Carbon'!I18</f>
        <v>29.966560667658786</v>
      </c>
      <c r="J16" s="39">
        <f>'Other Fuel &amp; Water Prices'!K19+'Cost of Carbon'!J18</f>
        <v>25.4952201167726</v>
      </c>
      <c r="K16" s="39">
        <f>'Other Fuel &amp; Water Prices'!L19+'Cost of Carbon'!K18</f>
        <v>46.517517956152716</v>
      </c>
      <c r="L16" s="39">
        <f>'Other Fuel &amp; Water Prices'!M19+'Cost of Carbon'!L18</f>
        <v>22.974453323349696</v>
      </c>
      <c r="M16" s="40">
        <f>'Other Fuel &amp; Water Prices'!O19</f>
        <v>7.9000000000000008E-3</v>
      </c>
      <c r="N16" s="103">
        <f>'Other Fuel &amp; Water Prices'!P19+'Other Fuel &amp; Water Prices'!Q19+'Cost of Carbon'!M18</f>
        <v>30.215159579899996</v>
      </c>
      <c r="O16" s="31"/>
      <c r="P16" s="31"/>
    </row>
    <row r="17" spans="1:16" x14ac:dyDescent="0.25">
      <c r="A17" s="29">
        <v>49675</v>
      </c>
      <c r="B17" s="31">
        <v>16</v>
      </c>
      <c r="C17" s="107">
        <f>'kWh Prices'!C21+'kWh Prices'!G21+'Cost of Carbon'!C19</f>
        <v>0.10050151445372721</v>
      </c>
      <c r="D17" s="107">
        <f>'kWh Prices'!D21+'kWh Prices'!H21+'Cost of Carbon'!D19</f>
        <v>9.9608654021627233E-2</v>
      </c>
      <c r="E17" s="107">
        <f>'kWh Prices'!E21+'kWh Prices'!I21+'Cost of Carbon'!E19</f>
        <v>8.747756172659156E-2</v>
      </c>
      <c r="F17" s="107">
        <f>'kWh Prices'!F21+'kWh Prices'!J21+'Cost of Carbon'!F19</f>
        <v>8.4243508903206393E-2</v>
      </c>
      <c r="G17" s="30">
        <f>'Capacity Prices'!C21+'Capacity Prices'!D21+'Capacity Prices'!E21+'Capacity Prices'!F21+'Capacity Prices'!G21+'Capacity Prices'!H21+'Capacity Prices'!I21</f>
        <v>454.05867298491307</v>
      </c>
      <c r="H17" s="28">
        <f>'Other Fuel &amp; Water Prices'!D20+'Other Fuel &amp; Water Prices'!F20+'Cost of Carbon'!H19</f>
        <v>12.646198837338517</v>
      </c>
      <c r="I17" s="39">
        <f>'Other Fuel &amp; Water Prices'!H20+'Other Fuel &amp; Water Prices'!I20+'Cost of Carbon'!I19</f>
        <v>29.636370070136579</v>
      </c>
      <c r="J17" s="39">
        <f>'Other Fuel &amp; Water Prices'!K20+'Cost of Carbon'!J19</f>
        <v>25.138360638414774</v>
      </c>
      <c r="K17" s="39">
        <f>'Other Fuel &amp; Water Prices'!L20+'Cost of Carbon'!K19</f>
        <v>46.242131671035736</v>
      </c>
      <c r="L17" s="39">
        <f>'Other Fuel &amp; Water Prices'!M20+'Cost of Carbon'!L19</f>
        <v>23.122667733880387</v>
      </c>
      <c r="M17" s="40">
        <f>'Other Fuel &amp; Water Prices'!O20</f>
        <v>8.0000000000000002E-3</v>
      </c>
      <c r="N17" s="103">
        <f>'Other Fuel &amp; Water Prices'!P20+'Other Fuel &amp; Water Prices'!Q20+'Cost of Carbon'!M19</f>
        <v>29.998931190328157</v>
      </c>
      <c r="O17" s="31"/>
      <c r="P17" s="31"/>
    </row>
    <row r="18" spans="1:16" x14ac:dyDescent="0.25">
      <c r="A18" s="29">
        <v>50041</v>
      </c>
      <c r="B18" s="31">
        <v>17</v>
      </c>
      <c r="C18" s="107">
        <f>'kWh Prices'!C22+'kWh Prices'!G22+'Cost of Carbon'!C20</f>
        <v>9.98333575304126E-2</v>
      </c>
      <c r="D18" s="107">
        <f>'kWh Prices'!D22+'kWh Prices'!H22+'Cost of Carbon'!D20</f>
        <v>9.8689489999218838E-2</v>
      </c>
      <c r="E18" s="107">
        <f>'kWh Prices'!E22+'kWh Prices'!I22+'Cost of Carbon'!E20</f>
        <v>8.6601618202735126E-2</v>
      </c>
      <c r="F18" s="107">
        <f>'kWh Prices'!F22+'kWh Prices'!J22+'Cost of Carbon'!F20</f>
        <v>8.306568847118373E-2</v>
      </c>
      <c r="G18" s="30">
        <f>'Capacity Prices'!C22+'Capacity Prices'!D22+'Capacity Prices'!E22+'Capacity Prices'!F22+'Capacity Prices'!G22+'Capacity Prices'!H22+'Capacity Prices'!I22</f>
        <v>455.03569756291802</v>
      </c>
      <c r="H18" s="28">
        <f>'Other Fuel &amp; Water Prices'!D21+'Other Fuel &amp; Water Prices'!F21+'Cost of Carbon'!H20</f>
        <v>12.336105190885803</v>
      </c>
      <c r="I18" s="39">
        <f>'Other Fuel &amp; Water Prices'!H21+'Other Fuel &amp; Water Prices'!I21+'Cost of Carbon'!I20</f>
        <v>29.351282532024975</v>
      </c>
      <c r="J18" s="39">
        <f>'Other Fuel &amp; Water Prices'!K21+'Cost of Carbon'!J20</f>
        <v>24.825813249783188</v>
      </c>
      <c r="K18" s="39">
        <f>'Other Fuel &amp; Water Prices'!L21+'Cost of Carbon'!K20</f>
        <v>46.00513905546773</v>
      </c>
      <c r="L18" s="39">
        <f>'Other Fuel &amp; Water Prices'!M21+'Cost of Carbon'!L20</f>
        <v>23.271838315649621</v>
      </c>
      <c r="M18" s="40">
        <f>'Other Fuel &amp; Water Prices'!O21</f>
        <v>8.2000000000000007E-3</v>
      </c>
      <c r="N18" s="103">
        <f>'Other Fuel &amp; Water Prices'!P21+'Other Fuel &amp; Water Prices'!Q21+'Cost of Carbon'!M20</f>
        <v>29.828666574749711</v>
      </c>
      <c r="O18" s="31"/>
      <c r="P18" s="31"/>
    </row>
    <row r="19" spans="1:16" x14ac:dyDescent="0.25">
      <c r="A19" s="29">
        <v>50406</v>
      </c>
      <c r="B19" s="31">
        <v>18</v>
      </c>
      <c r="C19" s="107">
        <f>'kWh Prices'!C23+'kWh Prices'!G23+'Cost of Carbon'!C21</f>
        <v>9.9346971100088569E-2</v>
      </c>
      <c r="D19" s="107">
        <f>'kWh Prices'!D23+'kWh Prices'!H23+'Cost of Carbon'!D21</f>
        <v>9.7985943865267239E-2</v>
      </c>
      <c r="E19" s="107">
        <f>'kWh Prices'!E23+'kWh Prices'!I23+'Cost of Carbon'!E21</f>
        <v>8.5958058417594241E-2</v>
      </c>
      <c r="F19" s="107">
        <f>'kWh Prices'!F23+'kWh Prices'!J23+'Cost of Carbon'!F21</f>
        <v>8.2133624787058185E-2</v>
      </c>
      <c r="G19" s="30">
        <f>'Capacity Prices'!C23+'Capacity Prices'!D23+'Capacity Prices'!E23+'Capacity Prices'!F23+'Capacity Prices'!G23+'Capacity Prices'!H23+'Capacity Prices'!I23</f>
        <v>456.03075680295228</v>
      </c>
      <c r="H19" s="28">
        <f>'Other Fuel &amp; Water Prices'!D22+'Other Fuel &amp; Water Prices'!F22+'Cost of Carbon'!H21</f>
        <v>12.055180802220997</v>
      </c>
      <c r="I19" s="39">
        <f>'Other Fuel &amp; Water Prices'!H22+'Other Fuel &amp; Water Prices'!I22+'Cost of Carbon'!I21</f>
        <v>29.107613988345477</v>
      </c>
      <c r="J19" s="39">
        <f>'Other Fuel &amp; Water Prices'!K22+'Cost of Carbon'!J21</f>
        <v>24.553937923833587</v>
      </c>
      <c r="K19" s="39">
        <f>'Other Fuel &amp; Water Prices'!L22+'Cost of Carbon'!K21</f>
        <v>45.803352648253849</v>
      </c>
      <c r="L19" s="39">
        <f>'Other Fuel &amp; Water Prices'!M22+'Cost of Carbon'!L21</f>
        <v>23.421971237176596</v>
      </c>
      <c r="M19" s="40">
        <f>'Other Fuel &amp; Water Prices'!O22</f>
        <v>8.3000000000000001E-3</v>
      </c>
      <c r="N19" s="103">
        <f>'Other Fuel &amp; Water Prices'!P22+'Other Fuel &amp; Water Prices'!Q22+'Cost of Carbon'!M21</f>
        <v>29.70080230325744</v>
      </c>
      <c r="O19" s="31"/>
      <c r="P19" s="31"/>
    </row>
    <row r="20" spans="1:16" x14ac:dyDescent="0.25">
      <c r="A20" s="29">
        <v>50771</v>
      </c>
      <c r="B20" s="31">
        <v>19</v>
      </c>
      <c r="C20" s="107">
        <f>'kWh Prices'!C24+'kWh Prices'!G24+'Cost of Carbon'!C22</f>
        <v>9.902871615379491E-2</v>
      </c>
      <c r="D20" s="107">
        <f>'kWh Prices'!D24+'kWh Prices'!H24+'Cost of Carbon'!D22</f>
        <v>9.7479370183747763E-2</v>
      </c>
      <c r="E20" s="107">
        <f>'kWh Prices'!E24+'kWh Prices'!I24+'Cost of Carbon'!E22</f>
        <v>8.5529002877064192E-2</v>
      </c>
      <c r="F20" s="107">
        <f>'kWh Prices'!F24+'kWh Prices'!J24+'Cost of Carbon'!F22</f>
        <v>8.1427094173590536E-2</v>
      </c>
      <c r="G20" s="30">
        <f>'Capacity Prices'!C24+'Capacity Prices'!D24+'Capacity Prices'!E24+'Capacity Prices'!F24+'Capacity Prices'!G24+'Capacity Prices'!H24+'Capacity Prices'!I24</f>
        <v>457.04418360251066</v>
      </c>
      <c r="H20" s="28">
        <f>'Other Fuel &amp; Water Prices'!D23+'Other Fuel &amp; Water Prices'!F23+'Cost of Carbon'!H22</f>
        <v>11.800968050743059</v>
      </c>
      <c r="I20" s="39">
        <f>'Other Fuel &amp; Water Prices'!H23+'Other Fuel &amp; Water Prices'!I23+'Cost of Carbon'!I22</f>
        <v>28.901993227715874</v>
      </c>
      <c r="J20" s="39">
        <f>'Other Fuel &amp; Water Prices'!K23+'Cost of Carbon'!J22</f>
        <v>24.31940358783239</v>
      </c>
      <c r="K20" s="39">
        <f>'Other Fuel &amp; Water Prices'!L23+'Cost of Carbon'!K22</f>
        <v>45.633855028111647</v>
      </c>
      <c r="L20" s="39">
        <f>'Other Fuel &amp; Water Prices'!M23+'Cost of Carbon'!L22</f>
        <v>23.573072706775299</v>
      </c>
      <c r="M20" s="40">
        <f>'Other Fuel &amp; Water Prices'!O23</f>
        <v>8.5000000000000006E-3</v>
      </c>
      <c r="N20" s="103">
        <f>'Other Fuel &amp; Water Prices'!P23+'Other Fuel &amp; Water Prices'!Q23+'Cost of Carbon'!M22</f>
        <v>29.61208041503037</v>
      </c>
      <c r="O20" s="31"/>
      <c r="P20" s="31"/>
    </row>
    <row r="21" spans="1:16" x14ac:dyDescent="0.25">
      <c r="A21" s="29">
        <v>51136</v>
      </c>
      <c r="B21" s="31">
        <v>20</v>
      </c>
      <c r="C21" s="107">
        <f>'kWh Prices'!C25+'kWh Prices'!G25+'Cost of Carbon'!C23</f>
        <v>9.8866156247525594E-2</v>
      </c>
      <c r="D21" s="107">
        <f>'kWh Prices'!D25+'kWh Prices'!H25+'Cost of Carbon'!D23</f>
        <v>9.7152931401980169E-2</v>
      </c>
      <c r="E21" s="107">
        <f>'kWh Prices'!E25+'kWh Prices'!I25+'Cost of Carbon'!E23</f>
        <v>8.5298290913133276E-2</v>
      </c>
      <c r="F21" s="107">
        <f>'kWh Prices'!F25+'kWh Prices'!J25+'Cost of Carbon'!F23</f>
        <v>8.0927834956156797E-2</v>
      </c>
      <c r="G21" s="30">
        <f>'Capacity Prices'!C25+'Capacity Prices'!D25+'Capacity Prices'!E25+'Capacity Prices'!F25+'Capacity Prices'!G25+'Capacity Prices'!H25+'Capacity Prices'!I25</f>
        <v>458.07631700396314</v>
      </c>
      <c r="H21" s="28">
        <f>'Other Fuel &amp; Water Prices'!D24+'Other Fuel &amp; Water Prices'!F24+'Cost of Carbon'!H23</f>
        <v>11.571217369903209</v>
      </c>
      <c r="I21" s="39">
        <f>'Other Fuel &amp; Water Prices'!H24+'Other Fuel &amp; Water Prices'!I24+'Cost of Carbon'!I23</f>
        <v>28.731335420767763</v>
      </c>
      <c r="J21" s="39">
        <f>'Other Fuel &amp; Water Prices'!K24+'Cost of Carbon'!J23</f>
        <v>24.119161980517472</v>
      </c>
      <c r="K21" s="39">
        <f>'Other Fuel &amp; Water Prices'!L24+'Cost of Carbon'!K23</f>
        <v>45.493975958786145</v>
      </c>
      <c r="L21" s="39">
        <f>'Other Fuel &amp; Water Prices'!M24+'Cost of Carbon'!L23</f>
        <v>23.725148972811233</v>
      </c>
      <c r="M21" s="40">
        <f>'Other Fuel &amp; Water Prices'!O24</f>
        <v>8.6E-3</v>
      </c>
      <c r="N21" s="103">
        <f>'Other Fuel &amp; Water Prices'!P24+'Other Fuel &amp; Water Prices'!Q24+'Cost of Carbon'!M23</f>
        <v>29.559522609363345</v>
      </c>
      <c r="O21" s="31"/>
      <c r="P21" s="31"/>
    </row>
    <row r="22" spans="1:16" x14ac:dyDescent="0.25">
      <c r="A22" s="29">
        <v>51502</v>
      </c>
      <c r="B22" s="31">
        <v>21</v>
      </c>
      <c r="C22" s="107">
        <f>'kWh Prices'!C26+'kWh Prices'!G26+'Cost of Carbon'!C24</f>
        <v>9.8847954752258604E-2</v>
      </c>
      <c r="D22" s="107">
        <f>'kWh Prices'!D26+'kWh Prices'!H26+'Cost of Carbon'!D24</f>
        <v>9.6991425827408204E-2</v>
      </c>
      <c r="E22" s="107">
        <f>'kWh Prices'!E26+'kWh Prices'!I26+'Cost of Carbon'!E24</f>
        <v>8.525132499525033E-2</v>
      </c>
      <c r="F22" s="107">
        <f>'kWh Prices'!F26+'kWh Prices'!J26+'Cost of Carbon'!F24</f>
        <v>8.0619364576794333E-2</v>
      </c>
      <c r="G22" s="30">
        <f>'Capacity Prices'!C26+'Capacity Prices'!D26+'Capacity Prices'!E26+'Capacity Prices'!F26+'Capacity Prices'!G26+'Capacity Prices'!H26+'Capacity Prices'!I26</f>
        <v>459.1275023079811</v>
      </c>
      <c r="H22" s="28">
        <f>'Other Fuel &amp; Water Prices'!D25+'Other Fuel &amp; Water Prices'!F25+'Cost of Carbon'!H24</f>
        <v>11.363869637859931</v>
      </c>
      <c r="I22" s="39">
        <f>'Other Fuel &amp; Water Prices'!H25+'Other Fuel &amp; Water Prices'!I25+'Cost of Carbon'!I24</f>
        <v>28.592817889158173</v>
      </c>
      <c r="J22" s="39">
        <f>'Other Fuel &amp; Water Prices'!K25+'Cost of Carbon'!J24</f>
        <v>23.950423722018893</v>
      </c>
      <c r="K22" s="39">
        <f>'Other Fuel &amp; Water Prices'!L25+'Cost of Carbon'!K24</f>
        <v>45.381271468586483</v>
      </c>
      <c r="L22" s="39">
        <f>'Other Fuel &amp; Water Prices'!M25+'Cost of Carbon'!L24</f>
        <v>23.878206323959791</v>
      </c>
      <c r="M22" s="40">
        <f>'Other Fuel &amp; Water Prices'!O25</f>
        <v>8.8000000000000005E-3</v>
      </c>
      <c r="N22" s="103">
        <f>'Other Fuel &amp; Water Prices'!P25+'Other Fuel &amp; Water Prices'!Q25+'Cost of Carbon'!M24</f>
        <v>29.540406621684806</v>
      </c>
      <c r="O22" s="31"/>
      <c r="P22" s="31"/>
    </row>
    <row r="23" spans="1:16" x14ac:dyDescent="0.25">
      <c r="A23" s="29">
        <v>51867</v>
      </c>
      <c r="B23" s="31">
        <v>22</v>
      </c>
      <c r="C23" s="107">
        <f>'kWh Prices'!C27+'kWh Prices'!G27+'Cost of Carbon'!C25</f>
        <v>9.8963780934719109E-2</v>
      </c>
      <c r="D23" s="107">
        <f>'kWh Prices'!D27+'kWh Prices'!H27+'Cost of Carbon'!D25</f>
        <v>9.6981132021791899E-2</v>
      </c>
      <c r="E23" s="107">
        <f>'kWh Prices'!E27+'kWh Prices'!I27+'Cost of Carbon'!E25</f>
        <v>8.5374929359862739E-2</v>
      </c>
      <c r="F23" s="107">
        <f>'kWh Prices'!F27+'kWh Prices'!J27+'Cost of Carbon'!F25</f>
        <v>8.0486813917047179E-2</v>
      </c>
      <c r="G23" s="30">
        <f>'Capacity Prices'!C27+'Capacity Prices'!D27+'Capacity Prices'!E27+'Capacity Prices'!F27+'Capacity Prices'!G27+'Capacity Prices'!H27+'Capacity Prices'!I27</f>
        <v>460.19809118905835</v>
      </c>
      <c r="H23" s="28">
        <f>'Other Fuel &amp; Water Prices'!D26+'Other Fuel &amp; Water Prices'!F26+'Cost of Carbon'!H25</f>
        <v>11.177040058573999</v>
      </c>
      <c r="I23" s="39">
        <f>'Other Fuel &amp; Water Prices'!H26+'Other Fuel &amp; Water Prices'!I26+'Cost of Carbon'!I25</f>
        <v>28.483857925533943</v>
      </c>
      <c r="J23" s="39">
        <f>'Other Fuel &amp; Water Prices'!K26+'Cost of Carbon'!J25</f>
        <v>23.810636409253899</v>
      </c>
      <c r="K23" s="39">
        <f>'Other Fuel &amp; Water Prices'!L26+'Cost of Carbon'!K25</f>
        <v>45.293504700616516</v>
      </c>
      <c r="L23" s="39">
        <f>'Other Fuel &amp; Water Prices'!M26+'Cost of Carbon'!L25</f>
        <v>24.032251089466314</v>
      </c>
      <c r="M23" s="40">
        <f>'Other Fuel &amp; Water Prices'!O26</f>
        <v>8.9999999999999993E-3</v>
      </c>
      <c r="N23" s="103">
        <f>'Other Fuel &amp; Water Prices'!P26+'Other Fuel &amp; Water Prices'!Q26+'Cost of Carbon'!M25</f>
        <v>29.552244599633593</v>
      </c>
      <c r="O23" s="31"/>
      <c r="P23" s="31"/>
    </row>
    <row r="24" spans="1:16" x14ac:dyDescent="0.25">
      <c r="A24" s="29">
        <v>52232</v>
      </c>
      <c r="B24" s="31">
        <v>23</v>
      </c>
      <c r="C24" s="107">
        <f>'kWh Prices'!C28+'kWh Prices'!G28+'Cost of Carbon'!C26</f>
        <v>9.9204224110768957E-2</v>
      </c>
      <c r="D24" s="107">
        <f>'kWh Prices'!D28+'kWh Prices'!H28+'Cost of Carbon'!D26</f>
        <v>9.7109668046736347E-2</v>
      </c>
      <c r="E24" s="107">
        <f>'kWh Prices'!E28+'kWh Prices'!I28+'Cost of Carbon'!E26</f>
        <v>8.5657221646566278E-2</v>
      </c>
      <c r="F24" s="107">
        <f>'kWh Prices'!F28+'kWh Prices'!J28+'Cost of Carbon'!F26</f>
        <v>8.0516777214000676E-2</v>
      </c>
      <c r="G24" s="30">
        <f>'Capacity Prices'!C28+'Capacity Prices'!D28+'Capacity Prices'!E28+'Capacity Prices'!F28+'Capacity Prices'!G28+'Capacity Prices'!H28+'Capacity Prices'!I28</f>
        <v>461.28844181316344</v>
      </c>
      <c r="H24" s="28">
        <f>'Other Fuel &amp; Water Prices'!D27+'Other Fuel &amp; Water Prices'!F27+'Cost of Carbon'!H26</f>
        <v>11.009003407194022</v>
      </c>
      <c r="I24" s="39">
        <f>'Other Fuel &amp; Water Prices'!H27+'Other Fuel &amp; Water Prices'!I27+'Cost of Carbon'!I26</f>
        <v>28.402092490858379</v>
      </c>
      <c r="J24" s="39">
        <f>'Other Fuel &amp; Water Prices'!K27+'Cost of Carbon'!J26</f>
        <v>23.697464565362328</v>
      </c>
      <c r="K24" s="39">
        <f>'Other Fuel &amp; Water Prices'!L27+'Cost of Carbon'!K26</f>
        <v>45.228628383829296</v>
      </c>
      <c r="L24" s="39">
        <f>'Other Fuel &amp; Water Prices'!M27+'Cost of Carbon'!L26</f>
        <v>24.187289639407815</v>
      </c>
      <c r="M24" s="40">
        <f>'Other Fuel &amp; Water Prices'!O27</f>
        <v>9.1000000000000004E-3</v>
      </c>
      <c r="N24" s="103">
        <f>'Other Fuel &amp; Water Prices'!P27+'Other Fuel &amp; Water Prices'!Q27+'Cost of Carbon'!M26</f>
        <v>29.592763309918073</v>
      </c>
      <c r="O24" s="31"/>
      <c r="P24" s="31"/>
    </row>
    <row r="25" spans="1:16" x14ac:dyDescent="0.25">
      <c r="A25" s="29">
        <v>52597</v>
      </c>
      <c r="B25" s="31">
        <v>24</v>
      </c>
      <c r="C25" s="107">
        <f>'kWh Prices'!C29+'kWh Prices'!G29+'Cost of Carbon'!C27</f>
        <v>9.9560715178410128E-2</v>
      </c>
      <c r="D25" s="107">
        <f>'kWh Prices'!D29+'kWh Prices'!H29+'Cost of Carbon'!D27</f>
        <v>9.7365864143881042E-2</v>
      </c>
      <c r="E25" s="107">
        <f>'kWh Prices'!E29+'kWh Prices'!I29+'Cost of Carbon'!E27</f>
        <v>8.6087496349572523E-2</v>
      </c>
      <c r="F25" s="107">
        <f>'kWh Prices'!F29+'kWh Prices'!J29+'Cost of Carbon'!F27</f>
        <v>8.0697176105656465E-2</v>
      </c>
      <c r="G25" s="30">
        <f>'Capacity Prices'!C29+'Capacity Prices'!D29+'Capacity Prices'!E29+'Capacity Prices'!F29+'Capacity Prices'!G29+'Capacity Prices'!H29+'Capacity Prices'!I29</f>
        <v>462.39891895756477</v>
      </c>
      <c r="H25" s="28">
        <f>'Other Fuel &amp; Water Prices'!D28+'Other Fuel &amp; Water Prices'!F28+'Cost of Carbon'!H27</f>
        <v>10.858180524260181</v>
      </c>
      <c r="I25" s="39">
        <f>'Other Fuel &amp; Water Prices'!H28+'Other Fuel &amp; Water Prices'!I28+'Cost of Carbon'!I27</f>
        <v>28.345359630202555</v>
      </c>
      <c r="J25" s="39">
        <f>'Other Fuel &amp; Water Prices'!K28+'Cost of Carbon'!J27</f>
        <v>23.608771286258431</v>
      </c>
      <c r="K25" s="39">
        <f>'Other Fuel &amp; Water Prices'!L28+'Cost of Carbon'!K27</f>
        <v>45.184768787720486</v>
      </c>
      <c r="L25" s="39">
        <f>'Other Fuel &amp; Water Prices'!M28+'Cost of Carbon'!L27</f>
        <v>24.343328384956397</v>
      </c>
      <c r="M25" s="40">
        <f>'Other Fuel &amp; Water Prices'!O28</f>
        <v>9.2999999999999992E-3</v>
      </c>
      <c r="N25" s="103">
        <f>'Other Fuel &amp; Water Prices'!P28+'Other Fuel &amp; Water Prices'!Q28+'Cost of Carbon'!M27</f>
        <v>29.659886021008273</v>
      </c>
      <c r="O25" s="31"/>
      <c r="P25" s="31"/>
    </row>
    <row r="26" spans="1:16" x14ac:dyDescent="0.25">
      <c r="A26" s="29">
        <v>52963</v>
      </c>
      <c r="B26" s="31">
        <v>25</v>
      </c>
      <c r="C26" s="107">
        <f>'kWh Prices'!C30+'kWh Prices'!G30+'Cost of Carbon'!C28</f>
        <v>0.10002545489689924</v>
      </c>
      <c r="D26" s="107">
        <f>'kWh Prices'!D30+'kWh Prices'!H30+'Cost of Carbon'!D28</f>
        <v>9.7739647568223967E-2</v>
      </c>
      <c r="E26" s="107">
        <f>'kWh Prices'!E30+'kWh Prices'!I30+'Cost of Carbon'!E28</f>
        <v>8.6656119002441925E-2</v>
      </c>
      <c r="F26" s="107">
        <f>'kWh Prices'!F30+'kWh Prices'!J30+'Cost of Carbon'!F28</f>
        <v>8.1017136479306445E-2</v>
      </c>
      <c r="G26" s="30">
        <f>'Capacity Prices'!C30+'Capacity Prices'!D30+'Capacity Prices'!E30+'Capacity Prices'!F30+'Capacity Prices'!G30+'Capacity Prices'!H30+'Capacity Prices'!I30</f>
        <v>463.52989413286662</v>
      </c>
      <c r="H26" s="28">
        <f>'Other Fuel &amp; Water Prices'!D29+'Other Fuel &amp; Water Prices'!F29+'Cost of Carbon'!H28</f>
        <v>10.723125953027253</v>
      </c>
      <c r="I26" s="39">
        <f>'Other Fuel &amp; Water Prices'!H29+'Other Fuel &amp; Water Prices'!I29+'Cost of Carbon'!I28</f>
        <v>28.311681461552297</v>
      </c>
      <c r="J26" s="39">
        <f>'Other Fuel &amp; Water Prices'!K29+'Cost of Carbon'!J28</f>
        <v>23.54260144065713</v>
      </c>
      <c r="K26" s="39">
        <f>'Other Fuel &amp; Water Prices'!L29+'Cost of Carbon'!K28</f>
        <v>45.160211035086711</v>
      </c>
      <c r="L26" s="39">
        <f>'Other Fuel &amp; Water Prices'!M29+'Cost of Carbon'!L28</f>
        <v>24.50037377864437</v>
      </c>
      <c r="M26" s="40">
        <f>'Other Fuel &amp; Water Prices'!O29</f>
        <v>9.4999999999999998E-3</v>
      </c>
      <c r="N26" s="103">
        <f>'Other Fuel &amp; Water Prices'!P29+'Other Fuel &amp; Water Prices'!Q29+'Cost of Carbon'!M28</f>
        <v>29.751715919826648</v>
      </c>
      <c r="O26" s="31"/>
      <c r="P26" s="31"/>
    </row>
    <row r="27" spans="1:16" x14ac:dyDescent="0.25">
      <c r="A27" s="29">
        <v>53328</v>
      </c>
      <c r="B27" s="31">
        <v>26</v>
      </c>
      <c r="C27" s="107">
        <f>'kWh Prices'!C31+'kWh Prices'!G31+'Cost of Carbon'!C29</f>
        <v>0.10059134833286468</v>
      </c>
      <c r="D27" s="107">
        <f>'kWh Prices'!D31+'kWh Prices'!H31+'Cost of Carbon'!D29</f>
        <v>9.8221938415310087E-2</v>
      </c>
      <c r="E27" s="107">
        <f>'kWh Prices'!E31+'kWh Prices'!I31+'Cost of Carbon'!E29</f>
        <v>8.7354430113255346E-2</v>
      </c>
      <c r="F27" s="107">
        <f>'kWh Prices'!F31+'kWh Prices'!J31+'Cost of Carbon'!F29</f>
        <v>8.1466876921155867E-2</v>
      </c>
      <c r="G27" s="30">
        <f>'Capacity Prices'!C31+'Capacity Prices'!D31+'Capacity Prices'!E31+'Capacity Prices'!F31+'Capacity Prices'!G31+'Capacity Prices'!H31+'Capacity Prices'!I31</f>
        <v>464.68174570729821</v>
      </c>
      <c r="H27" s="28">
        <f>'Other Fuel &amp; Water Prices'!D30+'Other Fuel &amp; Water Prices'!F30+'Cost of Carbon'!H29</f>
        <v>10.602516623154367</v>
      </c>
      <c r="I27" s="39">
        <f>'Other Fuel &amp; Water Prices'!H30+'Other Fuel &amp; Water Prices'!I30+'Cost of Carbon'!I29</f>
        <v>28.299248604492792</v>
      </c>
      <c r="J27" s="39">
        <f>'Other Fuel &amp; Water Prices'!K30+'Cost of Carbon'!J29</f>
        <v>23.497166292090462</v>
      </c>
      <c r="K27" s="39">
        <f>'Other Fuel &amp; Water Prices'!L30+'Cost of Carbon'!K29</f>
        <v>45.153385657903506</v>
      </c>
      <c r="L27" s="39">
        <f>'Other Fuel &amp; Water Prices'!M30+'Cost of Carbon'!L29</f>
        <v>24.658432314631071</v>
      </c>
      <c r="M27" s="104">
        <f>'Other Fuel &amp; Water Prices'!O30</f>
        <v>9.4940000000000007E-3</v>
      </c>
      <c r="N27" s="103">
        <f>'Other Fuel &amp; Water Prices'!P30+'Other Fuel &amp; Water Prices'!Q30+'Cost of Carbon'!M29</f>
        <v>29.866520932607823</v>
      </c>
      <c r="O27" s="31"/>
      <c r="P27" s="31"/>
    </row>
    <row r="28" spans="1:16" x14ac:dyDescent="0.25">
      <c r="A28" s="29">
        <v>53693</v>
      </c>
      <c r="B28" s="31">
        <v>27</v>
      </c>
      <c r="C28" s="107">
        <f>'kWh Prices'!C32+'kWh Prices'!G32+'Cost of Carbon'!C30</f>
        <v>0.10125194494404714</v>
      </c>
      <c r="D28" s="107">
        <f>'kWh Prices'!D32+'kWh Prices'!H32+'Cost of Carbon'!D30</f>
        <v>9.8804555393607565E-2</v>
      </c>
      <c r="E28" s="107">
        <f>'kWh Prices'!E32+'kWh Prices'!I32+'Cost of Carbon'!E30</f>
        <v>8.8174657957528532E-2</v>
      </c>
      <c r="F28" s="107">
        <f>'kWh Prices'!F32+'kWh Prices'!J32+'Cost of Carbon'!F30</f>
        <v>8.2037607678337565E-2</v>
      </c>
      <c r="G28" s="30">
        <f>'Capacity Prices'!C32+'Capacity Prices'!D32+'Capacity Prices'!E32+'Capacity Prices'!F32+'Capacity Prices'!G32+'Capacity Prices'!H32+'Capacity Prices'!I32</f>
        <v>465.85485903329709</v>
      </c>
      <c r="H28" s="28">
        <f>'Other Fuel &amp; Water Prices'!D31+'Other Fuel &amp; Water Prices'!F31+'Cost of Carbon'!H30</f>
        <v>10.495141492197877</v>
      </c>
      <c r="I28" s="39">
        <f>'Other Fuel &amp; Water Prices'!H31+'Other Fuel &amp; Water Prices'!I31+'Cost of Carbon'!I30</f>
        <v>28.306405926901299</v>
      </c>
      <c r="J28" s="39">
        <f>'Other Fuel &amp; Water Prices'!K31+'Cost of Carbon'!J30</f>
        <v>23.470829422558612</v>
      </c>
      <c r="K28" s="39">
        <f>'Other Fuel &amp; Water Prices'!L31+'Cost of Carbon'!K30</f>
        <v>45.162856291106351</v>
      </c>
      <c r="L28" s="39">
        <f>'Other Fuel &amp; Water Prices'!M31+'Cost of Carbon'!L30</f>
        <v>24.817510528971415</v>
      </c>
      <c r="M28" s="104">
        <f>'Other Fuel &amp; Water Prices'!O31</f>
        <v>9.6353846153846203E-3</v>
      </c>
      <c r="N28" s="103">
        <f>'Other Fuel &amp; Water Prices'!P31+'Other Fuel &amp; Water Prices'!Q31+'Cost of Carbon'!M30</f>
        <v>30.002719831086516</v>
      </c>
      <c r="O28" s="31"/>
      <c r="P28" s="31"/>
    </row>
    <row r="29" spans="1:16" x14ac:dyDescent="0.25">
      <c r="A29" s="29">
        <v>54058</v>
      </c>
      <c r="B29" s="31">
        <v>28</v>
      </c>
      <c r="C29" s="107">
        <f>'kWh Prices'!C33+'kWh Prices'!G33+'Cost of Carbon'!C31</f>
        <v>0.10200138381673958</v>
      </c>
      <c r="D29" s="107">
        <f>'kWh Prices'!D33+'kWh Prices'!H33+'Cost of Carbon'!D31</f>
        <v>9.9480130593437799E-2</v>
      </c>
      <c r="E29" s="107">
        <f>'kWh Prices'!E33+'kWh Prices'!I33+'Cost of Carbon'!E31</f>
        <v>8.9109839418041847E-2</v>
      </c>
      <c r="F29" s="107">
        <f>'kWh Prices'!F33+'kWh Prices'!J33+'Cost of Carbon'!F31</f>
        <v>8.2721439146745804E-2</v>
      </c>
      <c r="G29" s="30">
        <f>'Capacity Prices'!C33+'Capacity Prices'!D33+'Capacity Prices'!E33+'Capacity Prices'!F33+'Capacity Prices'!G33+'Capacity Prices'!H33+'Capacity Prices'!I33</f>
        <v>467.04962657642909</v>
      </c>
      <c r="H29" s="28">
        <f>'Other Fuel &amp; Water Prices'!D32+'Other Fuel &amp; Water Prices'!F32+'Cost of Carbon'!H31</f>
        <v>10.399892063839831</v>
      </c>
      <c r="I29" s="39">
        <f>'Other Fuel &amp; Water Prices'!H32+'Other Fuel &amp; Water Prices'!I32+'Cost of Carbon'!I31</f>
        <v>28.331639498093452</v>
      </c>
      <c r="J29" s="39">
        <f>'Other Fuel &amp; Water Prices'!K32+'Cost of Carbon'!J31</f>
        <v>23.46209384764677</v>
      </c>
      <c r="K29" s="39">
        <f>'Other Fuel &amp; Water Prices'!L32+'Cost of Carbon'!K31</f>
        <v>45.187308407963677</v>
      </c>
      <c r="L29" s="39">
        <f>'Other Fuel &amp; Water Prices'!M32+'Cost of Carbon'!L31</f>
        <v>24.977614999886175</v>
      </c>
      <c r="M29" s="104">
        <f>'Other Fuel &amp; Water Prices'!O32</f>
        <v>9.7767692307692295E-3</v>
      </c>
      <c r="N29" s="103">
        <f>'Other Fuel &amp; Water Prices'!P32+'Other Fuel &amp; Water Prices'!Q32+'Cost of Carbon'!M31</f>
        <v>30.158869515231384</v>
      </c>
      <c r="O29" s="31"/>
      <c r="P29" s="31"/>
    </row>
    <row r="30" spans="1:16" x14ac:dyDescent="0.25">
      <c r="A30" s="29">
        <v>54424</v>
      </c>
      <c r="B30" s="31">
        <v>29</v>
      </c>
      <c r="C30" s="107">
        <f>'kWh Prices'!C34+'kWh Prices'!G34+'Cost of Carbon'!C32</f>
        <v>0.1028343436145578</v>
      </c>
      <c r="D30" s="107">
        <f>'kWh Prices'!D34+'kWh Prices'!H34+'Cost of Carbon'!D32</f>
        <v>0.10024203239432479</v>
      </c>
      <c r="E30" s="107">
        <f>'kWh Prices'!E34+'kWh Prices'!I34+'Cost of Carbon'!E32</f>
        <v>9.0153748135120865E-2</v>
      </c>
      <c r="F30" s="107">
        <f>'kWh Prices'!F34+'kWh Prices'!J34+'Cost of Carbon'!F32</f>
        <v>8.3511298990800356E-2</v>
      </c>
      <c r="G30" s="30">
        <f>'Capacity Prices'!C34+'Capacity Prices'!D34+'Capacity Prices'!E34+'Capacity Prices'!F34+'Capacity Prices'!G34+'Capacity Prices'!H34+'Capacity Prices'!I34</f>
        <v>468.26644804668729</v>
      </c>
      <c r="H30" s="28">
        <f>'Other Fuel &amp; Water Prices'!D33+'Other Fuel &amp; Water Prices'!F33+'Cost of Carbon'!H32</f>
        <v>10.315753708645804</v>
      </c>
      <c r="I30" s="39">
        <f>'Other Fuel &amp; Water Prices'!H33+'Other Fuel &amp; Water Prices'!I33+'Cost of Carbon'!I32</f>
        <v>28.37356464631053</v>
      </c>
      <c r="J30" s="39">
        <f>'Other Fuel &amp; Water Prices'!K33+'Cost of Carbon'!J32</f>
        <v>23.469590222263669</v>
      </c>
      <c r="K30" s="39">
        <f>'Other Fuel &amp; Water Prices'!L33+'Cost of Carbon'!K32</f>
        <v>45.225539008882414</v>
      </c>
      <c r="L30" s="39">
        <f>'Other Fuel &amp; Water Prices'!M33+'Cost of Carbon'!L32</f>
        <v>25.138752348034007</v>
      </c>
      <c r="M30" s="104">
        <f>'Other Fuel &amp; Water Prices'!O33</f>
        <v>9.9181538461538508E-3</v>
      </c>
      <c r="N30" s="103">
        <f>'Other Fuel &amp; Water Prices'!P33+'Other Fuel &amp; Water Prices'!Q33+'Cost of Carbon'!M32</f>
        <v>30.333653372949975</v>
      </c>
    </row>
    <row r="31" spans="1:16" x14ac:dyDescent="0.25">
      <c r="A31" s="29">
        <v>54789</v>
      </c>
      <c r="B31" s="31">
        <v>30</v>
      </c>
      <c r="C31" s="107">
        <f>'kWh Prices'!C35+'kWh Prices'!G35+'Cost of Carbon'!C33</f>
        <v>0.10374599683415793</v>
      </c>
      <c r="D31" s="107">
        <f>'kWh Prices'!D35+'kWh Prices'!H35+'Cost of Carbon'!D33</f>
        <v>0.10108429573449443</v>
      </c>
      <c r="E31" s="107">
        <f>'kWh Prices'!E35+'kWh Prices'!I35+'Cost of Carbon'!E33</f>
        <v>9.130082929845032E-2</v>
      </c>
      <c r="F31" s="107">
        <f>'kWh Prices'!F35+'kWh Prices'!J35+'Cost of Carbon'!F33</f>
        <v>8.4400857085226502E-2</v>
      </c>
      <c r="G31" s="30">
        <f>'Capacity Prices'!C35+'Capacity Prices'!D35+'Capacity Prices'!E35+'Capacity Prices'!F35+'Capacity Prices'!G35+'Capacity Prices'!H35+'Capacity Prices'!I35</f>
        <v>469.50573053221581</v>
      </c>
      <c r="H31" s="28">
        <f>'Other Fuel &amp; Water Prices'!D34+'Other Fuel &amp; Water Prices'!F34+'Cost of Carbon'!H33</f>
        <v>10.241797719426827</v>
      </c>
      <c r="I31" s="39">
        <f>'Other Fuel &amp; Water Prices'!H34+'Other Fuel &amp; Water Prices'!I34+'Cost of Carbon'!I33</f>
        <v>28.430915027077717</v>
      </c>
      <c r="J31" s="39">
        <f>'Other Fuel &amp; Water Prices'!K34+'Cost of Carbon'!J33</f>
        <v>23.492066044692955</v>
      </c>
      <c r="K31" s="39">
        <f>'Other Fuel &amp; Water Prices'!L34+'Cost of Carbon'!K33</f>
        <v>45.27644718294848</v>
      </c>
      <c r="L31" s="39">
        <f>'Other Fuel &amp; Water Prices'!M34+'Cost of Carbon'!L33</f>
        <v>25.300929236785226</v>
      </c>
      <c r="M31" s="104">
        <f>'Other Fuel &amp; Water Prices'!O34</f>
        <v>1.00595384615385E-2</v>
      </c>
      <c r="N31" s="103">
        <f>'Other Fuel &amp; Water Prices'!P34+'Other Fuel &amp; Water Prices'!Q34+'Cost of Carbon'!M33</f>
        <v>30.525870625617834</v>
      </c>
    </row>
    <row r="32" spans="1:16" x14ac:dyDescent="0.25">
      <c r="A32" s="29">
        <v>55154</v>
      </c>
      <c r="B32" s="31">
        <v>31</v>
      </c>
      <c r="C32" s="107">
        <f>'kWh Prices'!C36+'kWh Prices'!G36+'Cost of Carbon'!C34</f>
        <v>0.10473196799824169</v>
      </c>
      <c r="D32" s="107">
        <f>'kWh Prices'!D36+'kWh Prices'!H36+'Cost of Carbon'!D34</f>
        <v>0.10200155904031148</v>
      </c>
      <c r="E32" s="107">
        <f>'kWh Prices'!E36+'kWh Prices'!I36+'Cost of Carbon'!E34</f>
        <v>9.2546140472859417E-2</v>
      </c>
      <c r="F32" s="107">
        <f>'kWh Prices'!F36+'kWh Prices'!J36+'Cost of Carbon'!F34</f>
        <v>8.5384457545027478E-2</v>
      </c>
      <c r="G32" s="30">
        <f>'Capacity Prices'!C36+'Capacity Prices'!D36+'Capacity Prices'!E36+'Capacity Prices'!F36+'Capacity Prices'!G36+'Capacity Prices'!H36+'Capacity Prices'!I36</f>
        <v>470.76788863550087</v>
      </c>
      <c r="H32" s="28">
        <f>'Other Fuel &amp; Water Prices'!D35+'Other Fuel &amp; Water Prices'!F35+'Cost of Carbon'!H34</f>
        <v>10.177174039029099</v>
      </c>
      <c r="I32" s="39">
        <f>'Other Fuel &amp; Water Prices'!H35+'Other Fuel &amp; Water Prices'!I35+'Cost of Carbon'!I34</f>
        <v>28.502532616874671</v>
      </c>
      <c r="J32" s="39">
        <f>'Other Fuel &amp; Water Prices'!K35+'Cost of Carbon'!J34</f>
        <v>23.528375774461562</v>
      </c>
      <c r="K32" s="39">
        <f>'Other Fuel &amp; Water Prices'!L35+'Cost of Carbon'!K34</f>
        <v>45.339025468334619</v>
      </c>
      <c r="L32" s="39">
        <f>'Other Fuel &amp; Water Prices'!M35+'Cost of Carbon'!L34</f>
        <v>25.464152372497345</v>
      </c>
      <c r="M32" s="104">
        <f>'Other Fuel &amp; Water Prices'!O35</f>
        <v>1.02009230769231E-2</v>
      </c>
      <c r="N32" s="103">
        <f>'Other Fuel &amp; Water Prices'!P35+'Other Fuel &amp; Water Prices'!Q35+'Cost of Carbon'!M34</f>
        <v>30.734426575999652</v>
      </c>
    </row>
    <row r="33" spans="1:14" x14ac:dyDescent="0.25">
      <c r="A33" s="29">
        <v>55519</v>
      </c>
      <c r="B33" s="31">
        <v>32</v>
      </c>
      <c r="C33" s="107">
        <f>'kWh Prices'!C37+'kWh Prices'!G37+'Cost of Carbon'!C35</f>
        <v>0.105788295447934</v>
      </c>
      <c r="D33" s="107">
        <f>'kWh Prices'!D37+'kWh Prices'!H37+'Cost of Carbon'!D35</f>
        <v>0.10298900718043173</v>
      </c>
      <c r="E33" s="107">
        <f>'kWh Prices'!E37+'kWh Prices'!I37+'Cost of Carbon'!E35</f>
        <v>9.3885297906246654E-2</v>
      </c>
      <c r="F33" s="107">
        <f>'kWh Prices'!F37+'kWh Prices'!J37+'Cost of Carbon'!F35</f>
        <v>8.6457057178767407E-2</v>
      </c>
      <c r="G33" s="30">
        <f>'Capacity Prices'!C37+'Capacity Prices'!D37+'Capacity Prices'!E37+'Capacity Prices'!F37+'Capacity Prices'!G37+'Capacity Prices'!H37+'Capacity Prices'!I37</f>
        <v>472.05334461207667</v>
      </c>
      <c r="H33" s="28">
        <f>'Other Fuel &amp; Water Prices'!D36+'Other Fuel &amp; Water Prices'!F36+'Cost of Carbon'!H35</f>
        <v>10.121104603637821</v>
      </c>
      <c r="I33" s="39">
        <f>'Other Fuel &amp; Water Prices'!H36+'Other Fuel &amp; Water Prices'!I36+'Cost of Carbon'!I35</f>
        <v>28.587358553801369</v>
      </c>
      <c r="J33" s="39">
        <f>'Other Fuel &amp; Water Prices'!K36+'Cost of Carbon'!J35</f>
        <v>23.577471786680814</v>
      </c>
      <c r="K33" s="39">
        <f>'Other Fuel &amp; Water Prices'!L36+'Cost of Carbon'!K35</f>
        <v>45.412351943960253</v>
      </c>
      <c r="L33" s="39">
        <f>'Other Fuel &amp; Water Prices'!M36+'Cost of Carbon'!L35</f>
        <v>25.628428504792414</v>
      </c>
      <c r="M33" s="104">
        <f>'Other Fuel &amp; Water Prices'!O36</f>
        <v>1.0342307692307699E-2</v>
      </c>
      <c r="N33" s="103">
        <f>'Other Fuel &amp; Water Prices'!P36+'Other Fuel &amp; Water Prices'!Q36+'Cost of Carbon'!M35</f>
        <v>30.95832368219191</v>
      </c>
    </row>
    <row r="34" spans="1:14" x14ac:dyDescent="0.25">
      <c r="A34" s="29">
        <v>55885</v>
      </c>
      <c r="B34" s="31">
        <v>33</v>
      </c>
      <c r="C34" s="107">
        <f>'kWh Prices'!C38+'kWh Prices'!G38+'Cost of Carbon'!C36</f>
        <v>0.10691139642563328</v>
      </c>
      <c r="D34" s="107">
        <f>'kWh Prices'!D38+'kWh Prices'!H38+'Cost of Carbon'!D36</f>
        <v>0.10404231987004871</v>
      </c>
      <c r="E34" s="107">
        <f>'kWh Prices'!E38+'kWh Prices'!I38+'Cost of Carbon'!E36</f>
        <v>9.5314427818435465E-2</v>
      </c>
      <c r="F34" s="107">
        <f>'kWh Prices'!F38+'kWh Prices'!J38+'Cost of Carbon'!F36</f>
        <v>8.7614169762752728E-2</v>
      </c>
      <c r="G34" s="30">
        <f>'Capacity Prices'!C38+'Capacity Prices'!D38+'Capacity Prices'!E38+'Capacity Prices'!F38+'Capacity Prices'!G38+'Capacity Prices'!H38+'Capacity Prices'!I38</f>
        <v>473.36252851179063</v>
      </c>
      <c r="H34" s="28">
        <f>'Other Fuel &amp; Water Prices'!D37+'Other Fuel &amp; Water Prices'!F37+'Cost of Carbon'!H36</f>
        <v>10.072877249498589</v>
      </c>
      <c r="I34" s="39">
        <f>'Other Fuel &amp; Water Prices'!H37+'Other Fuel &amp; Water Prices'!I37+'Cost of Carbon'!I36</f>
        <v>28.684424753550697</v>
      </c>
      <c r="J34" s="39">
        <f>'Other Fuel &amp; Water Prices'!K37+'Cost of Carbon'!J36</f>
        <v>23.638396092062468</v>
      </c>
      <c r="K34" s="39">
        <f>'Other Fuel &amp; Water Prices'!L37+'Cost of Carbon'!K36</f>
        <v>45.495582990510862</v>
      </c>
      <c r="L34" s="39">
        <f>'Other Fuel &amp; Water Prices'!M37+'Cost of Carbon'!L36</f>
        <v>25.793764426836105</v>
      </c>
      <c r="M34" s="104">
        <f>'Other Fuel &amp; Water Prices'!O37</f>
        <v>1.04836923076923E-2</v>
      </c>
      <c r="N34" s="103">
        <f>'Other Fuel &amp; Water Prices'!P37+'Other Fuel &amp; Water Prices'!Q37+'Cost of Carbon'!M36</f>
        <v>31.196653387680531</v>
      </c>
    </row>
    <row r="35" spans="1:14" x14ac:dyDescent="0.25">
      <c r="A35" s="29">
        <v>56250</v>
      </c>
      <c r="B35" s="31">
        <v>34</v>
      </c>
      <c r="C35" s="107">
        <f>'kWh Prices'!C39+'kWh Prices'!G39+'Cost of Carbon'!C37</f>
        <v>0.10809803516596206</v>
      </c>
      <c r="D35" s="107">
        <f>'kWh Prices'!D39+'kWh Prices'!H39+'Cost of Carbon'!D37</f>
        <v>0.10515762500543302</v>
      </c>
      <c r="E35" s="107">
        <f>'kWh Prices'!E39+'kWh Prices'!I39+'Cost of Carbon'!E37</f>
        <v>9.6830122215734074E-2</v>
      </c>
      <c r="F35" s="107">
        <f>'kWh Prices'!F39+'kWh Prices'!J39+'Cost of Carbon'!F37</f>
        <v>8.8851815590299824E-2</v>
      </c>
      <c r="G35" s="30">
        <f>'Capacity Prices'!C39+'Capacity Prices'!D39+'Capacity Prices'!E39+'Capacity Prices'!F39+'Capacity Prices'!G39+'Capacity Prices'!H39+'Capacity Prices'!I39</f>
        <v>474.69587832267723</v>
      </c>
      <c r="H35" s="28">
        <f>'Other Fuel &amp; Water Prices'!D38+'Other Fuel &amp; Water Prices'!F38+'Cost of Carbon'!H37</f>
        <v>10.031840135369153</v>
      </c>
      <c r="I35" s="39">
        <f>'Other Fuel &amp; Water Prices'!H38+'Other Fuel &amp; Water Prices'!I38+'Cost of Carbon'!I37</f>
        <v>28.792846235067202</v>
      </c>
      <c r="J35" s="39">
        <f>'Other Fuel &amp; Water Prices'!K38+'Cost of Carbon'!J37</f>
        <v>23.710272757804042</v>
      </c>
      <c r="K35" s="39">
        <f>'Other Fuel &amp; Water Prices'!L38+'Cost of Carbon'!K37</f>
        <v>45.587946664162814</v>
      </c>
      <c r="L35" s="39">
        <f>'Other Fuel &amp; Water Prices'!M38+'Cost of Carbon'!L37</f>
        <v>25.960166975618652</v>
      </c>
      <c r="M35" s="104">
        <f>'Other Fuel &amp; Water Prices'!O38</f>
        <v>1.06250769230769E-2</v>
      </c>
      <c r="N35" s="103">
        <f>'Other Fuel &amp; Water Prices'!P38+'Other Fuel &amp; Water Prices'!Q38+'Cost of Carbon'!M37</f>
        <v>31.448588643524072</v>
      </c>
    </row>
    <row r="36" spans="1:14" x14ac:dyDescent="0.25">
      <c r="A36" s="29">
        <v>56615</v>
      </c>
      <c r="B36" s="31">
        <v>35</v>
      </c>
      <c r="C36" s="107">
        <f>'kWh Prices'!C40+'kWh Prices'!G40+'Cost of Carbon'!C38</f>
        <v>0.10934529373669309</v>
      </c>
      <c r="D36" s="107">
        <f>'kWh Prices'!D40+'kWh Prices'!H40+'Cost of Carbon'!D38</f>
        <v>0.1063314564585519</v>
      </c>
      <c r="E36" s="107">
        <f>'kWh Prices'!E40+'kWh Prices'!I40+'Cost of Carbon'!E38</f>
        <v>9.8429398817740626E-2</v>
      </c>
      <c r="F36" s="107">
        <f>'kWh Prices'!F40+'kWh Prices'!J40+'Cost of Carbon'!F38</f>
        <v>9.0166475801563492E-2</v>
      </c>
      <c r="G36" s="30">
        <f>'Capacity Prices'!C40+'Capacity Prices'!D40+'Capacity Prices'!E40+'Capacity Prices'!F40+'Capacity Prices'!G40+'Capacity Prices'!H40+'Capacity Prices'!I40</f>
        <v>476.05384011748657</v>
      </c>
      <c r="H36" s="28">
        <f>'Other Fuel &amp; Water Prices'!D39+'Other Fuel &amp; Water Prices'!F39+'Cost of Carbon'!H38</f>
        <v>9.9973966370506329</v>
      </c>
      <c r="I36" s="39">
        <f>'Other Fuel &amp; Water Prices'!H39+'Other Fuel &amp; Water Prices'!I39+'Cost of Carbon'!I38</f>
        <v>28.911814095825182</v>
      </c>
      <c r="J36" s="39">
        <f>'Other Fuel &amp; Water Prices'!K39+'Cost of Carbon'!J38</f>
        <v>23.792300970022978</v>
      </c>
      <c r="K36" s="39">
        <f>'Other Fuel &amp; Water Prices'!L39+'Cost of Carbon'!K38</f>
        <v>45.688736631154896</v>
      </c>
      <c r="L36" s="39">
        <f>'Other Fuel &amp; Water Prices'!M39+'Cost of Carbon'!L38</f>
        <v>26.127643032237554</v>
      </c>
      <c r="M36" s="104">
        <f>'Other Fuel &amp; Water Prices'!O39</f>
        <v>1.0766461538461501E-2</v>
      </c>
      <c r="N36" s="103">
        <f>'Other Fuel &amp; Water Prices'!P39+'Other Fuel &amp; Water Prices'!Q39+'Cost of Carbon'!M38</f>
        <v>31.713377064088871</v>
      </c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kWh Prices</vt:lpstr>
      <vt:lpstr>Capacity Prices</vt:lpstr>
      <vt:lpstr>Other Fuel &amp; Water Prices</vt:lpstr>
      <vt:lpstr>Cost of Carbon</vt:lpstr>
      <vt:lpstr>AESC 2021 Residential</vt:lpstr>
      <vt:lpstr>AESC 2021 Commercial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Mistro</dc:creator>
  <cp:lastModifiedBy>Dan Mistro</cp:lastModifiedBy>
  <dcterms:created xsi:type="dcterms:W3CDTF">2019-06-11T13:43:56Z</dcterms:created>
  <dcterms:modified xsi:type="dcterms:W3CDTF">2021-07-02T19:42:50Z</dcterms:modified>
</cp:coreProperties>
</file>