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623"/>
  <workbookPr defaultThemeVersion="166925"/>
  <mc:AlternateContent xmlns:mc="http://schemas.openxmlformats.org/markup-compatibility/2006">
    <mc:Choice Requires="x15">
      <x15ac:absPath xmlns:x15ac="http://schemas.microsoft.com/office/spreadsheetml/2010/11/ac" url="S:\3 - Programs\3-2 Business Programs\3-2-20 Electric Vehicles Initiatives\9.5 Phase 4-3\"/>
    </mc:Choice>
  </mc:AlternateContent>
  <xr:revisionPtr revIDLastSave="0" documentId="13_ncr:1_{7DF21BD8-6AE6-4B81-A085-043FF25CC40A}" xr6:coauthVersionLast="47" xr6:coauthVersionMax="47" xr10:uidLastSave="{00000000-0000-0000-0000-000000000000}"/>
  <bookViews>
    <workbookView xWindow="-110" yWindow="-110" windowWidth="19420" windowHeight="10300" xr2:uid="{A6121BEC-702A-4210-BBFC-A5D109D58F68}"/>
  </bookViews>
  <sheets>
    <sheet name="Site #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64" i="1" l="1"/>
  <c r="G79" i="1"/>
  <c r="G70" i="1"/>
  <c r="G76" i="1"/>
  <c r="G78" i="1"/>
  <c r="G77" i="1"/>
  <c r="G60" i="1"/>
  <c r="B65" i="1"/>
  <c r="B64" i="1"/>
  <c r="G39" i="1" l="1"/>
  <c r="G18" i="1"/>
  <c r="G33" i="1" s="1"/>
  <c r="G43" i="1" s="1"/>
  <c r="G26" i="1"/>
  <c r="G32" i="1" l="1"/>
  <c r="B45" i="1" s="1"/>
  <c r="F18" i="1"/>
  <c r="E18" i="1"/>
  <c r="G45" i="1" l="1" a="1"/>
  <c r="G45" i="1" s="1"/>
  <c r="G44" i="1" a="1"/>
  <c r="G44" i="1" s="1"/>
  <c r="B46" i="1" l="1"/>
  <c r="B44" i="1"/>
  <c r="B43" i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Lily Mcvetty</author>
  </authors>
  <commentList>
    <comment ref="F13" authorId="0" shapeId="0" xr:uid="{1AF7892B-6151-4B1C-A209-0F57624EFCF6}">
      <text>
        <r>
          <rPr>
            <b/>
            <sz val="9"/>
            <color indexed="81"/>
            <rFont val="Tahoma"/>
            <family val="2"/>
          </rPr>
          <t>Lily Mcvetty:</t>
        </r>
        <r>
          <rPr>
            <sz val="9"/>
            <color indexed="81"/>
            <rFont val="Tahoma"/>
            <family val="2"/>
          </rPr>
          <t xml:space="preserve">
If multiple units of one Make/Model are proposed, please provide the total number of ports across all units, not the number of ports per unit. </t>
        </r>
      </text>
    </comment>
    <comment ref="G44" authorId="0" shapeId="0" xr:uid="{D201C774-C3D6-4270-A552-16627EA6516A}">
      <text>
        <r>
          <rPr>
            <b/>
            <sz val="9"/>
            <color indexed="81"/>
            <rFont val="Tahoma"/>
            <charset val="1"/>
          </rPr>
          <t>Lily Mcvetty:</t>
        </r>
        <r>
          <rPr>
            <sz val="9"/>
            <color indexed="81"/>
            <rFont val="Tahoma"/>
            <charset val="1"/>
          </rPr>
          <t xml:space="preserve">
This formula automatically calculates the total capital costs per port. Please enter port details for this value to populate.</t>
        </r>
      </text>
    </comment>
    <comment ref="G45" authorId="0" shapeId="0" xr:uid="{00009AD0-2661-457D-90F5-1384B4AAE01C}">
      <text>
        <r>
          <rPr>
            <b/>
            <sz val="9"/>
            <color indexed="81"/>
            <rFont val="Tahoma"/>
            <family val="2"/>
          </rPr>
          <t>Lily Mcvetty:</t>
        </r>
        <r>
          <rPr>
            <sz val="9"/>
            <color indexed="81"/>
            <rFont val="Tahoma"/>
            <family val="2"/>
          </rPr>
          <t xml:space="preserve">
This formula automatically calculates the maximum allowable capital incentive. Please enter port details for this value to populate.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<sst xmlns="http://schemas.openxmlformats.org/spreadsheetml/2006/main" count="128" uniqueCount="90">
  <si>
    <t>ATTACHMENT A - PROJECT COST PROPOSAL FORM</t>
  </si>
  <si>
    <t>Other (Please Explain)</t>
  </si>
  <si>
    <t>Electrical System Costs Not Covered by Utility</t>
  </si>
  <si>
    <t>Services Costs and Personnel Costs Incurred for Site Design and Preparation, Charger Design, Engineering, Permitting, etc.</t>
  </si>
  <si>
    <t>Shipping of Hardware</t>
  </si>
  <si>
    <t>Extended Warranties or Maintenance Contracts for a Period Not to Exceed Five Years When Billed and Paid as a Single, Upfront, Lump-Sum Cost</t>
  </si>
  <si>
    <t>Hardware and Software Used to Make Chargers "Networked"</t>
  </si>
  <si>
    <t>Efficiency Maine RFP EM-017-2025 for Rural EV Chargers: Phase 4 Round 3</t>
  </si>
  <si>
    <t>No</t>
  </si>
  <si>
    <t xml:space="preserve">Can the Battery Export Power to Grid? </t>
  </si>
  <si>
    <t>Total Capital Costs Per Port:</t>
  </si>
  <si>
    <t>Port Size Min</t>
  </si>
  <si>
    <t>Min Required Ports</t>
  </si>
  <si>
    <t>Max Required Ports</t>
  </si>
  <si>
    <t>Port Size Max</t>
  </si>
  <si>
    <t>Presque Isle</t>
  </si>
  <si>
    <t>Fort Kent</t>
  </si>
  <si>
    <t>Medway</t>
  </si>
  <si>
    <t>Turner</t>
  </si>
  <si>
    <t>Max Demand Charge Incentive</t>
  </si>
  <si>
    <t>Cost Category</t>
  </si>
  <si>
    <t>Notes</t>
  </si>
  <si>
    <t>Funding Category</t>
  </si>
  <si>
    <t>Other Expected Federal, State, and Private Funds</t>
  </si>
  <si>
    <t>Installation Site Name</t>
  </si>
  <si>
    <t>Installation Site Address</t>
  </si>
  <si>
    <t>Charger Model</t>
  </si>
  <si>
    <t>System Max Output (kW)</t>
  </si>
  <si>
    <t>Port Max Output (kW)</t>
  </si>
  <si>
    <t>Number of Units</t>
  </si>
  <si>
    <t>Number of Ports</t>
  </si>
  <si>
    <t>Eligible Costs</t>
  </si>
  <si>
    <t>Subtotals</t>
  </si>
  <si>
    <t>Charger Make</t>
  </si>
  <si>
    <t>Project Development, Construction, and Installation Costs (excluding battery costs)</t>
  </si>
  <si>
    <t>Subtotal</t>
  </si>
  <si>
    <t>Other Eligible Direct Costs (excluding battery costs)</t>
  </si>
  <si>
    <t>Total Capital Costs (excluding battery costs)</t>
  </si>
  <si>
    <t>Expected Federal Tax Credit(s)</t>
  </si>
  <si>
    <t>Funds</t>
  </si>
  <si>
    <t>Metric</t>
  </si>
  <si>
    <t>Value</t>
  </si>
  <si>
    <t>Other Sources of Funding for Capital Costs (excluding battery costs)</t>
  </si>
  <si>
    <t>(Optional)</t>
  </si>
  <si>
    <t>Maximum Allowable Capital Incentive (see section 2.6.1. "Incentives" in RFP)</t>
  </si>
  <si>
    <t>Total Capital Costs Net Other Funding</t>
  </si>
  <si>
    <t>Requested Capital Incentive (excluding battery costs; see section 2.6.1 "Incentives" in RFP)</t>
  </si>
  <si>
    <t>Charger Details and Costs</t>
  </si>
  <si>
    <t>Battery Details and Costs</t>
  </si>
  <si>
    <t>Battery Size (kWh)
Cannot exceed 300 kWh</t>
  </si>
  <si>
    <t>Battery Model</t>
  </si>
  <si>
    <t>Battery Make</t>
  </si>
  <si>
    <t>Other Sources of Funding for Battery Costs</t>
  </si>
  <si>
    <t>Battery Costs Summary and Incentive Request</t>
  </si>
  <si>
    <t>Total Battery Costs Net Other Funding</t>
  </si>
  <si>
    <t>Requested Battery Incentive (see section 2.6.1 "Incentives" in RFP)</t>
  </si>
  <si>
    <t>Estimate of Five Years of Demand Charges</t>
  </si>
  <si>
    <t>Capital Costs Summary and Incentive Request</t>
  </si>
  <si>
    <t>A. Capital Incentive Request</t>
  </si>
  <si>
    <t>B. Demand Charge or Battery Incentive Request</t>
  </si>
  <si>
    <t>Requested Capital Incentive</t>
  </si>
  <si>
    <t>Requested Battery Incentive</t>
  </si>
  <si>
    <t>Requested Demand Charge Incentive</t>
  </si>
  <si>
    <t>Requested Demand Charge Incentive (see section 2.6.1 "Incentives" in RFP)</t>
  </si>
  <si>
    <t>Maximum Allowable Demand Charge Incentive (see section 2.6.1 "Incentives" in RFP)</t>
  </si>
  <si>
    <t>Yes, my project includes a battery. I am requesting a battery incentive and no demand charge incentive.</t>
  </si>
  <si>
    <t>Will your project include a battery?</t>
  </si>
  <si>
    <t>No, my project does not include a battery. I am requesting a demand charge incentive and no battery incentive.</t>
  </si>
  <si>
    <t>If your project will include a battery and you are requesting a battery incentive (and no demand charge incentive) please complete the battery section below</t>
  </si>
  <si>
    <t>If your project will NOT include a battery and you are requesting a demand charge incentive (no battery incentive) please complete the utility demand charges section below</t>
  </si>
  <si>
    <t>Demand Charge Costs Summary and Incentive Request</t>
  </si>
  <si>
    <t>Fill in the yellow highlighted cells or, where applicable, select from the drop-down bar. Cells in white will auto-populate.</t>
  </si>
  <si>
    <t>Hermon</t>
  </si>
  <si>
    <t>Milbridge</t>
  </si>
  <si>
    <t>Caribou</t>
  </si>
  <si>
    <t>Max Capital Incentive Per Port</t>
  </si>
  <si>
    <t>(e.g., selected utility rate, expected utility pricing, expected maximum demand, expected load growth over time)</t>
  </si>
  <si>
    <t>Installation Location</t>
  </si>
  <si>
    <t>Eligible Locations</t>
  </si>
  <si>
    <t>Baileyville or within 15 miles thereof</t>
  </si>
  <si>
    <t>Other Hard Costs (e.g., Concrete, Conduit, Wire, Signage, Bollards, etc.)</t>
  </si>
  <si>
    <t>C. Summary of Incentive Request</t>
  </si>
  <si>
    <t>Total Efficiency Maine Grant Funds Requested</t>
  </si>
  <si>
    <t>Howland</t>
  </si>
  <si>
    <t>Sherman</t>
  </si>
  <si>
    <t>Bidder Name</t>
  </si>
  <si>
    <t>Along Route 11 from Portage Lake to Masardis</t>
  </si>
  <si>
    <t>Blue Hill or within 15 miles thereof</t>
  </si>
  <si>
    <t>Total Other Funding for Battery Costs</t>
  </si>
  <si>
    <t>Total Other Funding for Capital Costs (excluding battery costs)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</si>
</sst>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5" formatCode="&quot;$&quot;#,##0_);\(&quot;$&quot;#,##0\)"/>
    <numFmt numFmtId="7" formatCode="&quot;$&quot;#,##0.00_);\(&quot;$&quot;#,##0.00\)"/>
    <numFmt numFmtId="44" formatCode="_(&quot;$&quot;* #,##0.00_);_(&quot;$&quot;* \(#,##0.00\);_(&quot;$&quot;* &quot;-&quot;??_);_(@_)"/>
    <numFmt numFmtId="164" formatCode="&quot;$&quot;#,##0"/>
    <numFmt numFmtId="165" formatCode="_(&quot;$&quot;* #,##0_);_(&quot;$&quot;* \(#,##0\);_(&quot;$&quot;* &quot;-&quot;??_);_(@_)"/>
  </numFmts>
  <fonts count="16" x14ac:knownFonts="1">
    <font>
      <sz val="11"/>
      <color theme="1"/>
      <name val="Calibri"/>
      <family val="2"/>
      <scheme val="minor"/>
    </font>
    <font>
      <b/>
      <sz val="14"/>
      <name val="Calibri"/>
      <family val="2"/>
      <scheme val="minor"/>
    </font>
    <font>
      <sz val="12"/>
      <name val="Calibri"/>
      <family val="2"/>
      <scheme val="minor"/>
    </font>
    <font>
      <b/>
      <sz val="12"/>
      <name val="Calibri"/>
      <family val="2"/>
      <scheme val="minor"/>
    </font>
    <font>
      <b/>
      <sz val="12"/>
      <color indexed="8"/>
      <name val="Calibri"/>
      <family val="2"/>
      <scheme val="minor"/>
    </font>
    <font>
      <sz val="10"/>
      <name val="Arial"/>
      <family val="2"/>
    </font>
    <font>
      <b/>
      <sz val="13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2"/>
      <color theme="0"/>
      <name val="Calibri"/>
      <family val="2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12"/>
      <color indexed="8"/>
      <name val="Calibri"/>
      <family val="2"/>
      <scheme val="minor"/>
    </font>
    <font>
      <sz val="11"/>
      <color theme="0"/>
      <name val="Calibri"/>
      <family val="2"/>
      <scheme val="minor"/>
    </font>
    <font>
      <sz val="12"/>
      <color theme="0"/>
      <name val="Calibri"/>
      <family val="2"/>
      <scheme val="minor"/>
    </font>
    <font>
      <sz val="9"/>
      <color indexed="81"/>
      <name val="Tahoma"/>
      <charset val="1"/>
    </font>
    <font>
      <b/>
      <sz val="9"/>
      <color indexed="81"/>
      <name val="Tahoma"/>
      <charset val="1"/>
    </font>
  </fonts>
  <fills count="7">
    <fill>
      <patternFill patternType="none"/>
    </fill>
    <fill>
      <patternFill patternType="gray125"/>
    </fill>
    <fill>
      <patternFill patternType="solid">
        <fgColor theme="6" tint="0.59999389629810485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6" tint="-0.249977111117893"/>
        <bgColor indexed="64"/>
      </patternFill>
    </fill>
    <fill>
      <patternFill patternType="solid">
        <fgColor theme="1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double">
        <color indexed="64"/>
      </left>
      <right/>
      <top style="double">
        <color indexed="64"/>
      </top>
      <bottom style="double">
        <color indexed="64"/>
      </bottom>
      <diagonal/>
    </border>
    <border>
      <left/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double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double">
        <color indexed="64"/>
      </left>
      <right style="double">
        <color indexed="64"/>
      </right>
      <top/>
      <bottom style="double">
        <color indexed="64"/>
      </bottom>
      <diagonal/>
    </border>
    <border>
      <left style="double">
        <color indexed="64"/>
      </left>
      <right style="double">
        <color indexed="8"/>
      </right>
      <top style="double">
        <color indexed="64"/>
      </top>
      <bottom style="thin">
        <color indexed="8"/>
      </bottom>
      <diagonal/>
    </border>
    <border>
      <left style="thin">
        <color indexed="64"/>
      </left>
      <right/>
      <top style="double">
        <color indexed="64"/>
      </top>
      <bottom style="double">
        <color indexed="64"/>
      </bottom>
      <diagonal/>
    </border>
    <border>
      <left/>
      <right/>
      <top style="double">
        <color indexed="64"/>
      </top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 style="double">
        <color indexed="8"/>
      </left>
      <right/>
      <top style="double">
        <color indexed="64"/>
      </top>
      <bottom style="double">
        <color indexed="64"/>
      </bottom>
      <diagonal/>
    </border>
    <border>
      <left style="double">
        <color indexed="64"/>
      </left>
      <right style="double">
        <color indexed="8"/>
      </right>
      <top style="double">
        <color indexed="64"/>
      </top>
      <bottom style="double">
        <color indexed="64"/>
      </bottom>
      <diagonal/>
    </border>
    <border>
      <left/>
      <right style="double">
        <color indexed="64"/>
      </right>
      <top/>
      <bottom style="double">
        <color indexed="64"/>
      </bottom>
      <diagonal/>
    </border>
    <border>
      <left style="double">
        <color indexed="64"/>
      </left>
      <right style="double">
        <color indexed="8"/>
      </right>
      <top/>
      <bottom style="double">
        <color indexed="64"/>
      </bottom>
      <diagonal/>
    </border>
    <border>
      <left style="double">
        <color indexed="64"/>
      </left>
      <right style="double">
        <color indexed="8"/>
      </right>
      <top style="double">
        <color indexed="64"/>
      </top>
      <bottom/>
      <diagonal/>
    </border>
    <border>
      <left style="double">
        <color indexed="64"/>
      </left>
      <right/>
      <top style="double">
        <color indexed="64"/>
      </top>
      <bottom/>
      <diagonal/>
    </border>
    <border>
      <left/>
      <right/>
      <top style="double">
        <color indexed="64"/>
      </top>
      <bottom/>
      <diagonal/>
    </border>
    <border>
      <left style="double">
        <color indexed="64"/>
      </left>
      <right style="double">
        <color indexed="64"/>
      </right>
      <top style="double">
        <color indexed="64"/>
      </top>
      <bottom/>
      <diagonal/>
    </border>
  </borders>
  <cellStyleXfs count="3">
    <xf numFmtId="0" fontId="0" fillId="0" borderId="0"/>
    <xf numFmtId="0" fontId="5" fillId="0" borderId="0"/>
    <xf numFmtId="44" fontId="7" fillId="0" borderId="0" applyFont="0" applyFill="0" applyBorder="0" applyAlignment="0" applyProtection="0"/>
  </cellStyleXfs>
  <cellXfs count="88">
    <xf numFmtId="0" fontId="0" fillId="0" borderId="0" xfId="0"/>
    <xf numFmtId="0" fontId="4" fillId="2" borderId="6" xfId="0" applyFont="1" applyFill="1" applyBorder="1" applyAlignment="1">
      <alignment wrapText="1"/>
    </xf>
    <xf numFmtId="5" fontId="2" fillId="3" borderId="8" xfId="0" applyNumberFormat="1" applyFont="1" applyFill="1" applyBorder="1"/>
    <xf numFmtId="1" fontId="2" fillId="3" borderId="8" xfId="0" applyNumberFormat="1" applyFont="1" applyFill="1" applyBorder="1"/>
    <xf numFmtId="0" fontId="2" fillId="3" borderId="8" xfId="0" applyFont="1" applyFill="1" applyBorder="1" applyAlignment="1">
      <alignment horizontal="left"/>
    </xf>
    <xf numFmtId="0" fontId="2" fillId="3" borderId="13" xfId="0" applyFont="1" applyFill="1" applyBorder="1" applyAlignment="1">
      <alignment horizontal="left"/>
    </xf>
    <xf numFmtId="1" fontId="3" fillId="0" borderId="15" xfId="0" applyNumberFormat="1" applyFont="1" applyBorder="1"/>
    <xf numFmtId="5" fontId="3" fillId="0" borderId="15" xfId="0" applyNumberFormat="1" applyFont="1" applyBorder="1"/>
    <xf numFmtId="1" fontId="2" fillId="3" borderId="13" xfId="0" applyNumberFormat="1" applyFont="1" applyFill="1" applyBorder="1"/>
    <xf numFmtId="5" fontId="2" fillId="3" borderId="13" xfId="0" applyNumberFormat="1" applyFont="1" applyFill="1" applyBorder="1"/>
    <xf numFmtId="0" fontId="2" fillId="3" borderId="16" xfId="0" applyFont="1" applyFill="1" applyBorder="1" applyAlignment="1">
      <alignment horizontal="left"/>
    </xf>
    <xf numFmtId="1" fontId="2" fillId="3" borderId="16" xfId="0" applyNumberFormat="1" applyFont="1" applyFill="1" applyBorder="1"/>
    <xf numFmtId="5" fontId="2" fillId="3" borderId="16" xfId="0" applyNumberFormat="1" applyFont="1" applyFill="1" applyBorder="1"/>
    <xf numFmtId="0" fontId="1" fillId="4" borderId="1" xfId="0" applyFont="1" applyFill="1" applyBorder="1"/>
    <xf numFmtId="0" fontId="2" fillId="4" borderId="2" xfId="0" applyFont="1" applyFill="1" applyBorder="1"/>
    <xf numFmtId="0" fontId="2" fillId="4" borderId="0" xfId="0" applyFont="1" applyFill="1"/>
    <xf numFmtId="0" fontId="1" fillId="4" borderId="3" xfId="0" applyFont="1" applyFill="1" applyBorder="1"/>
    <xf numFmtId="0" fontId="6" fillId="4" borderId="0" xfId="0" applyFont="1" applyFill="1"/>
    <xf numFmtId="0" fontId="2" fillId="4" borderId="0" xfId="0" applyFont="1" applyFill="1" applyAlignment="1">
      <alignment horizontal="center"/>
    </xf>
    <xf numFmtId="0" fontId="2" fillId="4" borderId="0" xfId="0" applyFont="1" applyFill="1" applyAlignment="1">
      <alignment horizontal="left"/>
    </xf>
    <xf numFmtId="0" fontId="4" fillId="4" borderId="0" xfId="0" applyFont="1" applyFill="1" applyAlignment="1">
      <alignment horizontal="left" wrapText="1"/>
    </xf>
    <xf numFmtId="7" fontId="2" fillId="4" borderId="0" xfId="0" applyNumberFormat="1" applyFont="1" applyFill="1"/>
    <xf numFmtId="5" fontId="3" fillId="4" borderId="0" xfId="0" applyNumberFormat="1" applyFont="1" applyFill="1"/>
    <xf numFmtId="164" fontId="3" fillId="4" borderId="0" xfId="0" applyNumberFormat="1" applyFont="1" applyFill="1"/>
    <xf numFmtId="0" fontId="4" fillId="2" borderId="4" xfId="0" applyFont="1" applyFill="1" applyBorder="1" applyAlignment="1">
      <alignment horizontal="center" wrapText="1"/>
    </xf>
    <xf numFmtId="0" fontId="3" fillId="4" borderId="0" xfId="0" applyFont="1" applyFill="1" applyAlignment="1">
      <alignment horizontal="right"/>
    </xf>
    <xf numFmtId="0" fontId="4" fillId="2" borderId="6" xfId="0" applyFont="1" applyFill="1" applyBorder="1" applyAlignment="1">
      <alignment horizontal="center" wrapText="1"/>
    </xf>
    <xf numFmtId="0" fontId="3" fillId="4" borderId="10" xfId="0" applyFont="1" applyFill="1" applyBorder="1"/>
    <xf numFmtId="5" fontId="3" fillId="4" borderId="5" xfId="0" applyNumberFormat="1" applyFont="1" applyFill="1" applyBorder="1"/>
    <xf numFmtId="164" fontId="3" fillId="4" borderId="6" xfId="0" applyNumberFormat="1" applyFont="1" applyFill="1" applyBorder="1"/>
    <xf numFmtId="164" fontId="3" fillId="4" borderId="7" xfId="0" applyNumberFormat="1" applyFont="1" applyFill="1" applyBorder="1"/>
    <xf numFmtId="0" fontId="3" fillId="4" borderId="10" xfId="0" applyFont="1" applyFill="1" applyBorder="1" applyAlignment="1">
      <alignment horizontal="right"/>
    </xf>
    <xf numFmtId="0" fontId="3" fillId="4" borderId="5" xfId="0" applyFont="1" applyFill="1" applyBorder="1" applyAlignment="1">
      <alignment horizontal="right"/>
    </xf>
    <xf numFmtId="0" fontId="3" fillId="4" borderId="0" xfId="0" applyFont="1" applyFill="1"/>
    <xf numFmtId="0" fontId="4" fillId="4" borderId="0" xfId="0" applyFont="1" applyFill="1" applyAlignment="1">
      <alignment wrapText="1"/>
    </xf>
    <xf numFmtId="7" fontId="2" fillId="4" borderId="0" xfId="0" applyNumberFormat="1" applyFont="1" applyFill="1" applyAlignment="1">
      <alignment horizontal="center"/>
    </xf>
    <xf numFmtId="0" fontId="4" fillId="2" borderId="6" xfId="0" applyFont="1" applyFill="1" applyBorder="1" applyAlignment="1">
      <alignment horizontal="center" vertical="center" wrapText="1"/>
    </xf>
    <xf numFmtId="164" fontId="3" fillId="4" borderId="11" xfId="0" applyNumberFormat="1" applyFont="1" applyFill="1" applyBorder="1"/>
    <xf numFmtId="5" fontId="2" fillId="4" borderId="8" xfId="0" applyNumberFormat="1" applyFont="1" applyFill="1" applyBorder="1"/>
    <xf numFmtId="5" fontId="2" fillId="4" borderId="8" xfId="0" applyNumberFormat="1" applyFont="1" applyFill="1" applyBorder="1" applyAlignment="1">
      <alignment wrapText="1"/>
    </xf>
    <xf numFmtId="5" fontId="2" fillId="4" borderId="8" xfId="0" applyNumberFormat="1" applyFont="1" applyFill="1" applyBorder="1" applyAlignment="1">
      <alignment horizontal="right" wrapText="1"/>
    </xf>
    <xf numFmtId="0" fontId="2" fillId="3" borderId="13" xfId="0" applyFont="1" applyFill="1" applyBorder="1" applyAlignment="1">
      <alignment horizontal="left" vertical="center"/>
    </xf>
    <xf numFmtId="1" fontId="2" fillId="3" borderId="12" xfId="0" applyNumberFormat="1" applyFont="1" applyFill="1" applyBorder="1" applyAlignment="1">
      <alignment vertical="center"/>
    </xf>
    <xf numFmtId="0" fontId="2" fillId="3" borderId="6" xfId="0" applyFont="1" applyFill="1" applyBorder="1" applyAlignment="1">
      <alignment horizontal="left" vertical="center"/>
    </xf>
    <xf numFmtId="5" fontId="2" fillId="3" borderId="13" xfId="0" applyNumberFormat="1" applyFont="1" applyFill="1" applyBorder="1" applyAlignment="1">
      <alignment vertical="center"/>
    </xf>
    <xf numFmtId="0" fontId="4" fillId="4" borderId="10" xfId="0" applyFont="1" applyFill="1" applyBorder="1" applyAlignment="1">
      <alignment horizontal="left" vertical="center"/>
    </xf>
    <xf numFmtId="0" fontId="2" fillId="4" borderId="10" xfId="0" applyFont="1" applyFill="1" applyBorder="1" applyAlignment="1">
      <alignment horizontal="center" vertical="center" wrapText="1"/>
    </xf>
    <xf numFmtId="5" fontId="2" fillId="4" borderId="18" xfId="0" applyNumberFormat="1" applyFont="1" applyFill="1" applyBorder="1"/>
    <xf numFmtId="164" fontId="3" fillId="4" borderId="18" xfId="0" applyNumberFormat="1" applyFont="1" applyFill="1" applyBorder="1"/>
    <xf numFmtId="5" fontId="2" fillId="3" borderId="8" xfId="0" applyNumberFormat="1" applyFont="1" applyFill="1" applyBorder="1" applyAlignment="1">
      <alignment horizontal="right" wrapText="1"/>
    </xf>
    <xf numFmtId="5" fontId="11" fillId="4" borderId="6" xfId="0" applyNumberFormat="1" applyFont="1" applyFill="1" applyBorder="1" applyAlignment="1">
      <alignment horizontal="right" vertical="center" wrapText="1"/>
    </xf>
    <xf numFmtId="0" fontId="3" fillId="4" borderId="4" xfId="0" applyFont="1" applyFill="1" applyBorder="1"/>
    <xf numFmtId="7" fontId="2" fillId="3" borderId="13" xfId="0" applyNumberFormat="1" applyFont="1" applyFill="1" applyBorder="1" applyAlignment="1">
      <alignment horizontal="left"/>
    </xf>
    <xf numFmtId="0" fontId="12" fillId="4" borderId="0" xfId="0" applyFont="1" applyFill="1"/>
    <xf numFmtId="0" fontId="13" fillId="4" borderId="0" xfId="0" applyFont="1" applyFill="1"/>
    <xf numFmtId="165" fontId="12" fillId="4" borderId="0" xfId="2" applyNumberFormat="1" applyFont="1" applyFill="1"/>
    <xf numFmtId="0" fontId="1" fillId="4" borderId="0" xfId="0" applyFont="1" applyFill="1"/>
    <xf numFmtId="0" fontId="3" fillId="4" borderId="0" xfId="0" applyFont="1" applyFill="1" applyAlignment="1">
      <alignment horizontal="left"/>
    </xf>
    <xf numFmtId="0" fontId="4" fillId="2" borderId="6" xfId="0" applyFont="1" applyFill="1" applyBorder="1" applyAlignment="1">
      <alignment horizontal="left" wrapText="1"/>
    </xf>
    <xf numFmtId="0" fontId="2" fillId="3" borderId="4" xfId="0" applyFont="1" applyFill="1" applyBorder="1" applyAlignment="1">
      <alignment horizontal="center" vertical="center" wrapText="1"/>
    </xf>
    <xf numFmtId="0" fontId="2" fillId="3" borderId="10" xfId="0" applyFont="1" applyFill="1" applyBorder="1" applyAlignment="1">
      <alignment horizontal="center" vertical="center" wrapText="1"/>
    </xf>
    <xf numFmtId="0" fontId="2" fillId="3" borderId="5" xfId="0" applyFont="1" applyFill="1" applyBorder="1" applyAlignment="1">
      <alignment horizontal="center" vertical="center" wrapText="1"/>
    </xf>
    <xf numFmtId="0" fontId="4" fillId="2" borderId="6" xfId="0" applyFont="1" applyFill="1" applyBorder="1" applyAlignment="1">
      <alignment horizontal="center" wrapText="1"/>
    </xf>
    <xf numFmtId="0" fontId="4" fillId="2" borderId="10" xfId="0" applyFont="1" applyFill="1" applyBorder="1" applyAlignment="1">
      <alignment horizontal="center" wrapText="1"/>
    </xf>
    <xf numFmtId="0" fontId="4" fillId="2" borderId="5" xfId="0" applyFont="1" applyFill="1" applyBorder="1" applyAlignment="1">
      <alignment horizontal="center" wrapText="1"/>
    </xf>
    <xf numFmtId="0" fontId="8" fillId="6" borderId="0" xfId="0" applyFont="1" applyFill="1" applyAlignment="1">
      <alignment horizontal="center" vertical="center" wrapText="1"/>
    </xf>
    <xf numFmtId="0" fontId="4" fillId="2" borderId="6" xfId="0" applyFont="1" applyFill="1" applyBorder="1" applyAlignment="1">
      <alignment horizontal="left" vertical="center" wrapText="1"/>
    </xf>
    <xf numFmtId="0" fontId="4" fillId="0" borderId="6" xfId="0" applyFont="1" applyBorder="1" applyAlignment="1">
      <alignment horizontal="right" vertical="center" wrapText="1"/>
    </xf>
    <xf numFmtId="0" fontId="4" fillId="2" borderId="6" xfId="0" applyFont="1" applyFill="1" applyBorder="1" applyAlignment="1">
      <alignment horizontal="left" vertical="center"/>
    </xf>
    <xf numFmtId="0" fontId="8" fillId="5" borderId="9" xfId="0" applyFont="1" applyFill="1" applyBorder="1" applyAlignment="1">
      <alignment horizontal="center"/>
    </xf>
    <xf numFmtId="0" fontId="8" fillId="5" borderId="10" xfId="0" applyFont="1" applyFill="1" applyBorder="1" applyAlignment="1">
      <alignment horizontal="center"/>
    </xf>
    <xf numFmtId="0" fontId="8" fillId="5" borderId="5" xfId="0" applyFont="1" applyFill="1" applyBorder="1" applyAlignment="1">
      <alignment horizontal="center"/>
    </xf>
    <xf numFmtId="0" fontId="2" fillId="3" borderId="4" xfId="0" applyFont="1" applyFill="1" applyBorder="1" applyAlignment="1">
      <alignment horizontal="left" vertical="center" wrapText="1"/>
    </xf>
    <xf numFmtId="0" fontId="2" fillId="3" borderId="10" xfId="0" applyFont="1" applyFill="1" applyBorder="1" applyAlignment="1">
      <alignment horizontal="left" vertical="center" wrapText="1"/>
    </xf>
    <xf numFmtId="0" fontId="2" fillId="3" borderId="5" xfId="0" applyFont="1" applyFill="1" applyBorder="1" applyAlignment="1">
      <alignment horizontal="left" vertical="center" wrapText="1"/>
    </xf>
    <xf numFmtId="0" fontId="4" fillId="2" borderId="4" xfId="0" applyFont="1" applyFill="1" applyBorder="1" applyAlignment="1">
      <alignment horizontal="center" wrapText="1"/>
    </xf>
    <xf numFmtId="0" fontId="2" fillId="3" borderId="10" xfId="0" applyFont="1" applyFill="1" applyBorder="1" applyAlignment="1">
      <alignment horizontal="center" vertical="center"/>
    </xf>
    <xf numFmtId="0" fontId="2" fillId="3" borderId="5" xfId="0" applyFont="1" applyFill="1" applyBorder="1" applyAlignment="1">
      <alignment horizontal="center" vertical="center"/>
    </xf>
    <xf numFmtId="0" fontId="4" fillId="0" borderId="19" xfId="0" applyFont="1" applyBorder="1" applyAlignment="1">
      <alignment horizontal="right" vertical="center" wrapText="1"/>
    </xf>
    <xf numFmtId="0" fontId="4" fillId="0" borderId="17" xfId="0" applyFont="1" applyBorder="1" applyAlignment="1">
      <alignment horizontal="right" vertical="center" wrapText="1"/>
    </xf>
    <xf numFmtId="0" fontId="3" fillId="4" borderId="10" xfId="0" applyFont="1" applyFill="1" applyBorder="1" applyAlignment="1">
      <alignment horizontal="right"/>
    </xf>
    <xf numFmtId="0" fontId="3" fillId="4" borderId="5" xfId="0" applyFont="1" applyFill="1" applyBorder="1" applyAlignment="1">
      <alignment horizontal="right"/>
    </xf>
    <xf numFmtId="0" fontId="4" fillId="2" borderId="6" xfId="0" applyFont="1" applyFill="1" applyBorder="1" applyAlignment="1">
      <alignment horizontal="center"/>
    </xf>
    <xf numFmtId="0" fontId="4" fillId="2" borderId="4" xfId="0" applyFont="1" applyFill="1" applyBorder="1" applyAlignment="1">
      <alignment horizontal="center"/>
    </xf>
    <xf numFmtId="0" fontId="4" fillId="2" borderId="10" xfId="0" applyFont="1" applyFill="1" applyBorder="1" applyAlignment="1">
      <alignment horizontal="center"/>
    </xf>
    <xf numFmtId="0" fontId="4" fillId="2" borderId="5" xfId="0" applyFont="1" applyFill="1" applyBorder="1" applyAlignment="1">
      <alignment horizontal="center"/>
    </xf>
    <xf numFmtId="0" fontId="3" fillId="0" borderId="11" xfId="0" applyFont="1" applyBorder="1" applyAlignment="1">
      <alignment horizontal="right"/>
    </xf>
    <xf numFmtId="0" fontId="3" fillId="0" borderId="14" xfId="0" applyFont="1" applyBorder="1" applyAlignment="1">
      <alignment horizontal="right"/>
    </xf>
  </cellXfs>
  <cellStyles count="3">
    <cellStyle name="Currency" xfId="2" builtinId="4"/>
    <cellStyle name="Normal" xfId="0" builtinId="0"/>
    <cellStyle name="Normal 2" xfId="1" xr:uid="{8BF0D896-00E5-4477-8D94-99520C1C5734}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A54E022-3ED9-479A-8CA1-73E334B339FE}">
  <dimension ref="A1:AK80"/>
  <sheetViews>
    <sheetView tabSelected="1" zoomScale="90" zoomScaleNormal="90" workbookViewId="0"/>
  </sheetViews>
  <sheetFormatPr defaultColWidth="17.54296875" defaultRowHeight="15.5" outlineLevelRow="2" x14ac:dyDescent="0.35"/>
  <cols>
    <col min="1" max="1" width="26.453125" style="15" customWidth="1"/>
    <col min="2" max="2" width="39.54296875" style="15" customWidth="1"/>
    <col min="3" max="3" width="25.1796875" style="15" customWidth="1"/>
    <col min="4" max="4" width="22.453125" style="15" customWidth="1"/>
    <col min="5" max="5" width="19.453125" style="15" customWidth="1"/>
    <col min="6" max="6" width="19.54296875" style="15" customWidth="1"/>
    <col min="7" max="7" width="19.81640625" style="15" customWidth="1"/>
    <col min="8" max="8" width="17.453125" style="15" customWidth="1"/>
    <col min="9" max="26" width="17.54296875" style="15" customWidth="1"/>
    <col min="27" max="27" width="51.1796875" style="54" customWidth="1"/>
    <col min="28" max="28" width="17.54296875" style="54" customWidth="1"/>
    <col min="29" max="29" width="19.1796875" style="54" customWidth="1"/>
    <col min="30" max="30" width="19.54296875" style="54" customWidth="1"/>
    <col min="31" max="32" width="17.54296875" style="54" customWidth="1"/>
    <col min="33" max="37" width="17.54296875" style="54"/>
    <col min="38" max="16384" width="17.54296875" style="15"/>
  </cols>
  <sheetData>
    <row r="1" spans="1:37" ht="18.5" x14ac:dyDescent="0.45">
      <c r="A1" s="13" t="s">
        <v>0</v>
      </c>
      <c r="B1" s="14"/>
      <c r="AA1" s="53" t="s">
        <v>78</v>
      </c>
      <c r="AB1" s="53" t="s">
        <v>11</v>
      </c>
      <c r="AC1" s="53" t="s">
        <v>12</v>
      </c>
      <c r="AD1" s="53" t="s">
        <v>13</v>
      </c>
      <c r="AE1" s="53" t="s">
        <v>19</v>
      </c>
      <c r="AF1" s="53"/>
      <c r="AG1" s="53" t="s">
        <v>11</v>
      </c>
      <c r="AH1" s="53" t="s">
        <v>14</v>
      </c>
      <c r="AI1" s="53" t="s">
        <v>75</v>
      </c>
    </row>
    <row r="2" spans="1:37" ht="18.5" x14ac:dyDescent="0.45">
      <c r="A2" s="16" t="s">
        <v>7</v>
      </c>
      <c r="AA2" s="53" t="s">
        <v>15</v>
      </c>
      <c r="AB2" s="53">
        <v>30</v>
      </c>
      <c r="AC2" s="53">
        <v>2</v>
      </c>
      <c r="AD2" s="53">
        <v>4</v>
      </c>
      <c r="AE2" s="55">
        <v>450000</v>
      </c>
      <c r="AF2" s="53"/>
      <c r="AG2" s="53">
        <v>19</v>
      </c>
      <c r="AH2" s="53">
        <v>29</v>
      </c>
      <c r="AI2" s="55">
        <v>25000</v>
      </c>
      <c r="AK2" s="54" t="s">
        <v>65</v>
      </c>
    </row>
    <row r="3" spans="1:37" ht="18.5" x14ac:dyDescent="0.45">
      <c r="H3" s="56"/>
      <c r="AA3" s="53" t="s">
        <v>16</v>
      </c>
      <c r="AB3" s="53">
        <v>30</v>
      </c>
      <c r="AC3" s="53">
        <v>2</v>
      </c>
      <c r="AD3" s="53">
        <v>4</v>
      </c>
      <c r="AE3" s="55">
        <v>450000</v>
      </c>
      <c r="AF3" s="53"/>
      <c r="AG3" s="53">
        <v>30</v>
      </c>
      <c r="AH3" s="53">
        <v>50</v>
      </c>
      <c r="AI3" s="55">
        <v>50000</v>
      </c>
      <c r="AK3" s="54" t="s">
        <v>67</v>
      </c>
    </row>
    <row r="4" spans="1:37" ht="18.5" x14ac:dyDescent="0.45">
      <c r="A4" s="17" t="s">
        <v>71</v>
      </c>
      <c r="H4" s="56"/>
      <c r="AA4" s="53" t="s">
        <v>17</v>
      </c>
      <c r="AB4" s="53">
        <v>30</v>
      </c>
      <c r="AC4" s="53">
        <v>2</v>
      </c>
      <c r="AD4" s="53">
        <v>4</v>
      </c>
      <c r="AE4" s="55">
        <v>350000</v>
      </c>
      <c r="AF4" s="53"/>
      <c r="AG4" s="53">
        <v>51</v>
      </c>
      <c r="AH4" s="53">
        <v>99</v>
      </c>
      <c r="AI4" s="55">
        <v>75000</v>
      </c>
    </row>
    <row r="5" spans="1:37" ht="16" thickBot="1" x14ac:dyDescent="0.4">
      <c r="AA5" s="53" t="s">
        <v>79</v>
      </c>
      <c r="AB5" s="53">
        <v>30</v>
      </c>
      <c r="AC5" s="53">
        <v>2</v>
      </c>
      <c r="AD5" s="53">
        <v>4</v>
      </c>
      <c r="AE5" s="55">
        <v>175000</v>
      </c>
      <c r="AF5" s="53"/>
      <c r="AG5" s="53">
        <v>100</v>
      </c>
      <c r="AH5" s="53"/>
      <c r="AI5" s="55">
        <v>150000</v>
      </c>
    </row>
    <row r="6" spans="1:37" ht="16.5" thickTop="1" thickBot="1" x14ac:dyDescent="0.4">
      <c r="A6" s="1" t="s">
        <v>85</v>
      </c>
      <c r="B6" s="5"/>
      <c r="AA6" s="53" t="s">
        <v>83</v>
      </c>
      <c r="AB6" s="53">
        <v>30</v>
      </c>
      <c r="AC6" s="53">
        <v>2</v>
      </c>
      <c r="AD6" s="53">
        <v>3</v>
      </c>
      <c r="AE6" s="55">
        <v>350000</v>
      </c>
      <c r="AF6" s="53"/>
      <c r="AG6" s="53"/>
      <c r="AH6" s="53"/>
      <c r="AI6" s="55"/>
    </row>
    <row r="7" spans="1:37" ht="17.25" customHeight="1" thickTop="1" thickBot="1" x14ac:dyDescent="0.4">
      <c r="A7" s="1" t="s">
        <v>77</v>
      </c>
      <c r="B7" s="5"/>
      <c r="AA7" s="53" t="s">
        <v>84</v>
      </c>
      <c r="AB7" s="53">
        <v>30</v>
      </c>
      <c r="AC7" s="53">
        <v>2</v>
      </c>
      <c r="AD7" s="53">
        <v>3</v>
      </c>
      <c r="AE7" s="55">
        <v>350000</v>
      </c>
      <c r="AF7" s="53"/>
      <c r="AG7" s="53"/>
      <c r="AH7" s="53"/>
      <c r="AI7" s="53"/>
    </row>
    <row r="8" spans="1:37" ht="17.25" customHeight="1" thickTop="1" thickBot="1" x14ac:dyDescent="0.4">
      <c r="A8" s="1" t="s">
        <v>24</v>
      </c>
      <c r="B8" s="5"/>
      <c r="AA8" s="53" t="s">
        <v>18</v>
      </c>
      <c r="AB8" s="53">
        <v>19</v>
      </c>
      <c r="AC8" s="53">
        <v>2</v>
      </c>
      <c r="AD8" s="53">
        <v>3</v>
      </c>
      <c r="AE8" s="55">
        <v>275000</v>
      </c>
      <c r="AF8" s="53"/>
      <c r="AG8" s="53"/>
      <c r="AH8" s="53"/>
      <c r="AI8" s="53"/>
    </row>
    <row r="9" spans="1:37" ht="17.25" customHeight="1" thickTop="1" thickBot="1" x14ac:dyDescent="0.4">
      <c r="A9" s="1" t="s">
        <v>25</v>
      </c>
      <c r="B9" s="52"/>
      <c r="AA9" s="53" t="s">
        <v>72</v>
      </c>
      <c r="AB9" s="53">
        <v>19</v>
      </c>
      <c r="AC9" s="53">
        <v>2</v>
      </c>
      <c r="AD9" s="53">
        <v>3</v>
      </c>
      <c r="AE9" s="55">
        <v>350000</v>
      </c>
      <c r="AF9" s="53"/>
      <c r="AG9" s="53"/>
      <c r="AH9" s="53"/>
      <c r="AI9" s="53"/>
    </row>
    <row r="10" spans="1:37" ht="40.5" customHeight="1" thickTop="1" x14ac:dyDescent="0.35">
      <c r="A10" s="34"/>
      <c r="B10" s="35"/>
      <c r="AA10" s="53" t="s">
        <v>87</v>
      </c>
      <c r="AB10" s="53">
        <v>19</v>
      </c>
      <c r="AC10" s="53">
        <v>1</v>
      </c>
      <c r="AD10" s="53">
        <v>2</v>
      </c>
      <c r="AE10" s="55">
        <v>350000</v>
      </c>
      <c r="AF10" s="53"/>
      <c r="AG10" s="53"/>
      <c r="AH10" s="53"/>
      <c r="AI10" s="53"/>
    </row>
    <row r="11" spans="1:37" ht="17.25" customHeight="1" thickBot="1" x14ac:dyDescent="0.4">
      <c r="A11" s="65" t="s">
        <v>58</v>
      </c>
      <c r="B11" s="65"/>
      <c r="C11" s="65"/>
      <c r="D11" s="65"/>
      <c r="E11" s="65"/>
      <c r="F11" s="65"/>
      <c r="G11" s="65"/>
      <c r="AA11" s="53" t="s">
        <v>73</v>
      </c>
      <c r="AB11" s="53">
        <v>19</v>
      </c>
      <c r="AC11" s="53">
        <v>1</v>
      </c>
      <c r="AD11" s="53">
        <v>2</v>
      </c>
      <c r="AE11" s="55">
        <v>350000</v>
      </c>
      <c r="AG11" s="53"/>
      <c r="AH11" s="53"/>
      <c r="AI11" s="53"/>
    </row>
    <row r="12" spans="1:37" ht="17.25" customHeight="1" outlineLevel="1" thickTop="1" thickBot="1" x14ac:dyDescent="0.4">
      <c r="A12" s="69" t="s">
        <v>47</v>
      </c>
      <c r="B12" s="70"/>
      <c r="C12" s="70"/>
      <c r="D12" s="70"/>
      <c r="E12" s="70"/>
      <c r="F12" s="70"/>
      <c r="G12" s="71"/>
      <c r="H12" s="18"/>
      <c r="AA12" s="53" t="s">
        <v>74</v>
      </c>
      <c r="AB12" s="53">
        <v>19</v>
      </c>
      <c r="AC12" s="53">
        <v>1</v>
      </c>
      <c r="AD12" s="53">
        <v>2</v>
      </c>
      <c r="AE12" s="55">
        <v>450000</v>
      </c>
    </row>
    <row r="13" spans="1:37" ht="17.25" customHeight="1" outlineLevel="1" thickTop="1" thickBot="1" x14ac:dyDescent="0.4">
      <c r="A13" s="24" t="s">
        <v>33</v>
      </c>
      <c r="B13" s="26" t="s">
        <v>26</v>
      </c>
      <c r="C13" s="26" t="s">
        <v>27</v>
      </c>
      <c r="D13" s="26" t="s">
        <v>28</v>
      </c>
      <c r="E13" s="26" t="s">
        <v>29</v>
      </c>
      <c r="F13" s="26" t="s">
        <v>30</v>
      </c>
      <c r="G13" s="26" t="s">
        <v>31</v>
      </c>
      <c r="AA13" s="53" t="s">
        <v>86</v>
      </c>
      <c r="AB13" s="53">
        <v>19</v>
      </c>
      <c r="AC13" s="53">
        <v>1</v>
      </c>
      <c r="AD13" s="53">
        <v>2</v>
      </c>
      <c r="AE13" s="55">
        <v>350000</v>
      </c>
    </row>
    <row r="14" spans="1:37" ht="16.5" outlineLevel="1" thickTop="1" thickBot="1" x14ac:dyDescent="0.4">
      <c r="A14" s="4"/>
      <c r="B14" s="4"/>
      <c r="C14" s="3"/>
      <c r="D14" s="3"/>
      <c r="E14" s="3"/>
      <c r="F14" s="3"/>
      <c r="G14" s="12">
        <v>0</v>
      </c>
    </row>
    <row r="15" spans="1:37" ht="16.5" outlineLevel="1" thickTop="1" thickBot="1" x14ac:dyDescent="0.4">
      <c r="A15" s="4"/>
      <c r="B15" s="4"/>
      <c r="C15" s="3"/>
      <c r="D15" s="3"/>
      <c r="E15" s="3"/>
      <c r="F15" s="3"/>
      <c r="G15" s="12">
        <v>0</v>
      </c>
    </row>
    <row r="16" spans="1:37" ht="16.5" outlineLevel="1" thickTop="1" thickBot="1" x14ac:dyDescent="0.4">
      <c r="A16" s="10"/>
      <c r="B16" s="10"/>
      <c r="C16" s="11"/>
      <c r="D16" s="11"/>
      <c r="E16" s="11"/>
      <c r="F16" s="11"/>
      <c r="G16" s="12">
        <v>0</v>
      </c>
    </row>
    <row r="17" spans="1:8" ht="16.5" outlineLevel="1" thickTop="1" thickBot="1" x14ac:dyDescent="0.4">
      <c r="A17" s="5"/>
      <c r="B17" s="5"/>
      <c r="C17" s="8"/>
      <c r="D17" s="8"/>
      <c r="E17" s="8"/>
      <c r="F17" s="8"/>
      <c r="G17" s="9">
        <v>0</v>
      </c>
    </row>
    <row r="18" spans="1:8" ht="16.5" outlineLevel="1" thickTop="1" thickBot="1" x14ac:dyDescent="0.4">
      <c r="A18" s="86" t="s">
        <v>32</v>
      </c>
      <c r="B18" s="86"/>
      <c r="C18" s="86"/>
      <c r="D18" s="87"/>
      <c r="E18" s="6">
        <f>SUM($E$14:$E$17)</f>
        <v>0</v>
      </c>
      <c r="F18" s="6">
        <f>SUM($F$14:$F$17)</f>
        <v>0</v>
      </c>
      <c r="G18" s="7">
        <f>SUM($G$14:$G$17)</f>
        <v>0</v>
      </c>
    </row>
    <row r="19" spans="1:8" ht="16.5" outlineLevel="1" thickTop="1" thickBot="1" x14ac:dyDescent="0.4">
      <c r="A19" s="69" t="s">
        <v>34</v>
      </c>
      <c r="B19" s="70"/>
      <c r="C19" s="70"/>
      <c r="D19" s="70"/>
      <c r="E19" s="70"/>
      <c r="F19" s="70"/>
      <c r="G19" s="71"/>
    </row>
    <row r="20" spans="1:8" ht="17.25" customHeight="1" outlineLevel="1" thickTop="1" thickBot="1" x14ac:dyDescent="0.4">
      <c r="A20" s="82" t="s">
        <v>20</v>
      </c>
      <c r="B20" s="82"/>
      <c r="C20" s="83" t="s">
        <v>21</v>
      </c>
      <c r="D20" s="84"/>
      <c r="E20" s="84"/>
      <c r="F20" s="85"/>
      <c r="G20" s="36" t="s">
        <v>31</v>
      </c>
    </row>
    <row r="21" spans="1:8" ht="51.75" customHeight="1" outlineLevel="1" thickTop="1" thickBot="1" x14ac:dyDescent="0.4">
      <c r="A21" s="66" t="s">
        <v>3</v>
      </c>
      <c r="B21" s="66"/>
      <c r="C21" s="59"/>
      <c r="D21" s="60"/>
      <c r="E21" s="60"/>
      <c r="F21" s="61"/>
      <c r="G21" s="2">
        <v>0</v>
      </c>
    </row>
    <row r="22" spans="1:8" ht="51.75" customHeight="1" outlineLevel="1" thickTop="1" thickBot="1" x14ac:dyDescent="0.4">
      <c r="A22" s="66" t="s">
        <v>80</v>
      </c>
      <c r="B22" s="66"/>
      <c r="C22" s="59"/>
      <c r="D22" s="60"/>
      <c r="E22" s="60"/>
      <c r="F22" s="61"/>
      <c r="G22" s="2">
        <v>0</v>
      </c>
    </row>
    <row r="23" spans="1:8" ht="51.75" customHeight="1" outlineLevel="1" thickTop="1" thickBot="1" x14ac:dyDescent="0.4">
      <c r="A23" s="68" t="s">
        <v>4</v>
      </c>
      <c r="B23" s="68"/>
      <c r="C23" s="59"/>
      <c r="D23" s="60"/>
      <c r="E23" s="60"/>
      <c r="F23" s="61"/>
      <c r="G23" s="2">
        <v>0</v>
      </c>
    </row>
    <row r="24" spans="1:8" ht="51.75" customHeight="1" outlineLevel="1" thickTop="1" thickBot="1" x14ac:dyDescent="0.4">
      <c r="A24" s="68" t="s">
        <v>2</v>
      </c>
      <c r="B24" s="68"/>
      <c r="C24" s="59"/>
      <c r="D24" s="60"/>
      <c r="E24" s="60"/>
      <c r="F24" s="61"/>
      <c r="G24" s="2">
        <v>0</v>
      </c>
    </row>
    <row r="25" spans="1:8" ht="51.75" customHeight="1" outlineLevel="1" thickTop="1" thickBot="1" x14ac:dyDescent="0.4">
      <c r="A25" s="68" t="s">
        <v>1</v>
      </c>
      <c r="B25" s="68"/>
      <c r="C25" s="59"/>
      <c r="D25" s="60"/>
      <c r="E25" s="60"/>
      <c r="F25" s="61"/>
      <c r="G25" s="2">
        <v>0</v>
      </c>
    </row>
    <row r="26" spans="1:8" ht="15.75" customHeight="1" outlineLevel="1" thickTop="1" thickBot="1" x14ac:dyDescent="0.4">
      <c r="A26" s="51"/>
      <c r="B26" s="27"/>
      <c r="C26" s="27"/>
      <c r="D26" s="27"/>
      <c r="E26" s="27"/>
      <c r="F26" s="32" t="s">
        <v>35</v>
      </c>
      <c r="G26" s="28">
        <f>SUM($G$21:$G$25)</f>
        <v>0</v>
      </c>
    </row>
    <row r="27" spans="1:8" ht="17.25" customHeight="1" outlineLevel="1" thickTop="1" thickBot="1" x14ac:dyDescent="0.4">
      <c r="A27" s="69" t="s">
        <v>36</v>
      </c>
      <c r="B27" s="70"/>
      <c r="C27" s="70"/>
      <c r="D27" s="70"/>
      <c r="E27" s="70"/>
      <c r="F27" s="70"/>
      <c r="G27" s="71"/>
      <c r="H27" s="19"/>
    </row>
    <row r="28" spans="1:8" ht="17.5" customHeight="1" outlineLevel="1" thickTop="1" thickBot="1" x14ac:dyDescent="0.4">
      <c r="A28" s="62" t="s">
        <v>20</v>
      </c>
      <c r="B28" s="62"/>
      <c r="C28" s="63" t="s">
        <v>21</v>
      </c>
      <c r="D28" s="63"/>
      <c r="E28" s="63"/>
      <c r="F28" s="64"/>
      <c r="G28" s="36" t="s">
        <v>31</v>
      </c>
    </row>
    <row r="29" spans="1:8" ht="51.75" customHeight="1" outlineLevel="1" thickTop="1" thickBot="1" x14ac:dyDescent="0.4">
      <c r="A29" s="66" t="s">
        <v>5</v>
      </c>
      <c r="B29" s="66"/>
      <c r="C29" s="59"/>
      <c r="D29" s="60"/>
      <c r="E29" s="60"/>
      <c r="F29" s="61"/>
      <c r="G29" s="2">
        <v>0</v>
      </c>
    </row>
    <row r="30" spans="1:8" ht="51.75" customHeight="1" outlineLevel="1" thickTop="1" thickBot="1" x14ac:dyDescent="0.4">
      <c r="A30" s="68" t="s">
        <v>6</v>
      </c>
      <c r="B30" s="68"/>
      <c r="C30" s="59"/>
      <c r="D30" s="60"/>
      <c r="E30" s="60"/>
      <c r="F30" s="61"/>
      <c r="G30" s="2">
        <v>0</v>
      </c>
    </row>
    <row r="31" spans="1:8" ht="51.75" customHeight="1" outlineLevel="1" thickTop="1" thickBot="1" x14ac:dyDescent="0.4">
      <c r="A31" s="68" t="s">
        <v>1</v>
      </c>
      <c r="B31" s="68"/>
      <c r="C31" s="59"/>
      <c r="D31" s="60"/>
      <c r="E31" s="60"/>
      <c r="F31" s="61"/>
      <c r="G31" s="2">
        <v>0</v>
      </c>
    </row>
    <row r="32" spans="1:8" ht="17.25" customHeight="1" outlineLevel="1" thickTop="1" thickBot="1" x14ac:dyDescent="0.4">
      <c r="A32" s="27"/>
      <c r="B32" s="27"/>
      <c r="C32" s="27"/>
      <c r="D32" s="27"/>
      <c r="E32" s="27"/>
      <c r="F32" s="31" t="s">
        <v>35</v>
      </c>
      <c r="G32" s="29">
        <f>SUM($G$29:$G$31)</f>
        <v>0</v>
      </c>
    </row>
    <row r="33" spans="1:10" ht="16.5" outlineLevel="1" thickTop="1" thickBot="1" x14ac:dyDescent="0.4">
      <c r="A33" s="27"/>
      <c r="B33" s="27"/>
      <c r="C33" s="27"/>
      <c r="D33" s="80" t="s">
        <v>37</v>
      </c>
      <c r="E33" s="80"/>
      <c r="F33" s="81"/>
      <c r="G33" s="30">
        <f>$G$18+$G$26+$G$32</f>
        <v>0</v>
      </c>
    </row>
    <row r="34" spans="1:10" ht="40.5" customHeight="1" outlineLevel="1" thickTop="1" thickBot="1" x14ac:dyDescent="0.4">
      <c r="A34" s="33"/>
      <c r="B34" s="33"/>
      <c r="C34" s="33"/>
      <c r="D34" s="25"/>
      <c r="E34" s="25"/>
      <c r="F34" s="25"/>
      <c r="G34" s="23"/>
    </row>
    <row r="35" spans="1:10" ht="16.5" outlineLevel="1" thickTop="1" thickBot="1" x14ac:dyDescent="0.4">
      <c r="A35" s="69" t="s">
        <v>42</v>
      </c>
      <c r="B35" s="70"/>
      <c r="C35" s="70"/>
      <c r="D35" s="70"/>
      <c r="E35" s="70"/>
      <c r="F35" s="70"/>
      <c r="G35" s="71"/>
    </row>
    <row r="36" spans="1:10" ht="16.5" outlineLevel="1" thickTop="1" thickBot="1" x14ac:dyDescent="0.4">
      <c r="A36" s="62" t="s">
        <v>22</v>
      </c>
      <c r="B36" s="62"/>
      <c r="C36" s="63" t="s">
        <v>21</v>
      </c>
      <c r="D36" s="63"/>
      <c r="E36" s="63"/>
      <c r="F36" s="64"/>
      <c r="G36" s="36" t="s">
        <v>39</v>
      </c>
      <c r="H36" s="57"/>
    </row>
    <row r="37" spans="1:10" ht="40.5" customHeight="1" outlineLevel="1" thickTop="1" thickBot="1" x14ac:dyDescent="0.4">
      <c r="A37" s="68" t="s">
        <v>38</v>
      </c>
      <c r="B37" s="68"/>
      <c r="C37" s="59"/>
      <c r="D37" s="60"/>
      <c r="E37" s="60"/>
      <c r="F37" s="61"/>
      <c r="G37" s="2">
        <v>0</v>
      </c>
    </row>
    <row r="38" spans="1:10" ht="41.15" customHeight="1" outlineLevel="1" thickTop="1" thickBot="1" x14ac:dyDescent="0.4">
      <c r="A38" s="68" t="s">
        <v>23</v>
      </c>
      <c r="B38" s="68"/>
      <c r="C38" s="59"/>
      <c r="D38" s="60"/>
      <c r="E38" s="60"/>
      <c r="F38" s="61"/>
      <c r="G38" s="2">
        <v>0</v>
      </c>
      <c r="J38" s="21"/>
    </row>
    <row r="39" spans="1:10" ht="17.25" customHeight="1" outlineLevel="1" thickTop="1" thickBot="1" x14ac:dyDescent="0.4">
      <c r="A39" s="67" t="s">
        <v>89</v>
      </c>
      <c r="B39" s="67"/>
      <c r="C39" s="67"/>
      <c r="D39" s="67"/>
      <c r="E39" s="67"/>
      <c r="F39" s="67"/>
      <c r="G39" s="29">
        <f>SUM(G37:G38)</f>
        <v>0</v>
      </c>
      <c r="J39" s="21"/>
    </row>
    <row r="40" spans="1:10" ht="40.5" customHeight="1" outlineLevel="1" thickTop="1" thickBot="1" x14ac:dyDescent="0.4">
      <c r="A40" s="20"/>
      <c r="B40" s="37"/>
      <c r="J40" s="21"/>
    </row>
    <row r="41" spans="1:10" ht="16.5" outlineLevel="1" thickTop="1" thickBot="1" x14ac:dyDescent="0.4">
      <c r="A41" s="69" t="s">
        <v>57</v>
      </c>
      <c r="B41" s="70"/>
      <c r="C41" s="70"/>
      <c r="D41" s="70"/>
      <c r="E41" s="70"/>
      <c r="F41" s="70"/>
      <c r="G41" s="71"/>
    </row>
    <row r="42" spans="1:10" ht="16.5" outlineLevel="1" thickTop="1" thickBot="1" x14ac:dyDescent="0.4">
      <c r="A42" s="62" t="s">
        <v>40</v>
      </c>
      <c r="B42" s="62"/>
      <c r="C42" s="63" t="s">
        <v>21</v>
      </c>
      <c r="D42" s="63"/>
      <c r="E42" s="63"/>
      <c r="F42" s="64"/>
      <c r="G42" s="36" t="s">
        <v>41</v>
      </c>
      <c r="H42" s="57"/>
    </row>
    <row r="43" spans="1:10" ht="40.5" customHeight="1" outlineLevel="1" thickTop="1" thickBot="1" x14ac:dyDescent="0.4">
      <c r="A43" s="68" t="s">
        <v>45</v>
      </c>
      <c r="B43" s="68">
        <f>G33-G39</f>
        <v>0</v>
      </c>
      <c r="C43" s="59" t="s">
        <v>43</v>
      </c>
      <c r="D43" s="60"/>
      <c r="E43" s="60"/>
      <c r="F43" s="61"/>
      <c r="G43" s="38">
        <f>G33-G39</f>
        <v>0</v>
      </c>
    </row>
    <row r="44" spans="1:10" ht="68.25" customHeight="1" outlineLevel="1" thickTop="1" thickBot="1" x14ac:dyDescent="0.4">
      <c r="A44" s="68" t="s">
        <v>10</v>
      </c>
      <c r="B44" s="68" t="e">
        <f>$B$39/$F$18</f>
        <v>#DIV/0!</v>
      </c>
      <c r="C44" s="59" t="s">
        <v>43</v>
      </c>
      <c r="D44" s="60"/>
      <c r="E44" s="60"/>
      <c r="F44" s="61"/>
      <c r="G44" s="40" t="str" cm="1">
        <f t="array" ref="G44">IFERROR(_xlfn.IFS(ISBLANK(B7),"Please select an installation location to calculate incentive",OR(F18&lt;(VLOOKUP(B7,AA1:AF13,3,FALSE)),ISBLANK(D14),F18=0),"Please enter details for a minimum of "&amp;VLOOKUP(B7,AA1:AF13,3,FALSE)&amp;" port(s) to calculate incentive",F18&gt;(VLOOKUP(B7,AA1:AF13,4,FALSE)),"This proposal exceeds the maximum of "&amp;VLOOKUP(B7,AA1:AF13,4,FALSE)&amp;" ports for this location",OR(AND(D14&gt;0,D14&lt;VLOOKUP(B7,AA1:AF13,2,FALSE)),AND(D15&gt;0,D15&lt;VLOOKUP(B7,AA1:AF13,2,FALSE)),AND(D16&gt;0,D16&lt;VLOOKUP(B7,AA1:AF13,2,FALSE)),AND(D17&gt;0,D17&lt;VLOOKUP(B7,AA1:AF13,2,FALSE))),"Ports must have an output of "&amp;VLOOKUP(B7,AA1:AF13,2,FALSE)&amp;" kW or greater at this location",F18&gt;=(VLOOKUP(B7,AA1:AF13,3,FALSE)),G43/F18),"Error. Please review Charger Details and Costs inputs.")</f>
        <v>Please select an installation location to calculate incentive</v>
      </c>
    </row>
    <row r="45" spans="1:10" ht="69" customHeight="1" outlineLevel="1" thickTop="1" thickBot="1" x14ac:dyDescent="0.4">
      <c r="A45" s="66" t="s">
        <v>44</v>
      </c>
      <c r="B45" s="66">
        <f>G32-G38</f>
        <v>0</v>
      </c>
      <c r="C45" s="59" t="s">
        <v>43</v>
      </c>
      <c r="D45" s="60"/>
      <c r="E45" s="60"/>
      <c r="F45" s="61"/>
      <c r="G45" s="40" t="str" cm="1">
        <f t="array" ref="G45">IFERROR(_xlfn.IFS(ISBLANK(B7),"Please select an installation location to calculate incentive",OR(F18&lt;(VLOOKUP(B7,AA1:AF13,3,FALSE)),ISBLANK(D14),F18=0),"Please enter details for a minimum of "&amp;VLOOKUP(B7,AA1:AF13,3,FALSE)&amp;" port(s) to calculate incentive",F18&gt;(VLOOKUP(B7,AA1:AF13,4,FALSE)),"This proposal exceeds the maximum of "&amp;VLOOKUP(B7,AA1:AF13,4,FALSE)&amp;" ports for this location",OR(AND(D14&gt;0,D14&lt;VLOOKUP(B7,AA1:AF13,2,FALSE)),AND(D15&gt;0,D15&lt;VLOOKUP(B7,AA1:AF13,2,FALSE)),AND(D16&gt;0,D16&lt;VLOOKUP(B7,AA1:AF13,2,FALSE)),AND(D17&gt;0,D17&lt;VLOOKUP(B7,AA1:AF13,2,FALSE))),"Ports must have an output of "&amp;VLOOKUP(B7,AA1:AF13,2,FALSE)&amp;" kW or greater at this location",F18&gt;=(VLOOKUP(B7,AA1:AF13,3,FALSE)),((_xlfn.IFS(D14&gt;=AG5,AI5,D14&gt;=AG4,AI4,D14&gt;=AG3,AI3,D14&gt;=AG2,AI2)*F14)+(_xlfn.IFS(D15=0,0,D15&gt;=AG5,AI5,D15&gt;=AG4,AI4,D15&gt;=AG3,AI3,D15&gt;=AG2,AI2)*F15)+(_xlfn.IFS(D16=0,0,D16&gt;=AG5,AI5,D16&gt;=AG4,AI4,D16&gt;=AG3,AI3,D16&gt;=AG2,AI2)*F16)+(_xlfn.IFS(D17=0,0,D17&gt;=AG5,AI5,D17&gt;=AG4,AI4,D17&gt;=AG3,AI3,D17&gt;=AG2,AI2)*F17))),"Error. Please review Charger Details and Costs inputs.")</f>
        <v>Please select an installation location to calculate incentive</v>
      </c>
    </row>
    <row r="46" spans="1:10" ht="40.5" customHeight="1" outlineLevel="1" thickTop="1" thickBot="1" x14ac:dyDescent="0.4">
      <c r="A46" s="66" t="s">
        <v>46</v>
      </c>
      <c r="B46" s="66">
        <f>G33-G39</f>
        <v>0</v>
      </c>
      <c r="C46" s="59" t="s">
        <v>43</v>
      </c>
      <c r="D46" s="60"/>
      <c r="E46" s="60"/>
      <c r="F46" s="61"/>
      <c r="G46" s="9">
        <v>0</v>
      </c>
    </row>
    <row r="47" spans="1:10" ht="40.5" customHeight="1" thickTop="1" x14ac:dyDescent="0.35"/>
    <row r="48" spans="1:10" ht="16" thickBot="1" x14ac:dyDescent="0.4">
      <c r="A48" s="65" t="s">
        <v>59</v>
      </c>
      <c r="B48" s="65"/>
      <c r="C48" s="65"/>
      <c r="D48" s="65"/>
      <c r="E48" s="65"/>
      <c r="F48" s="65"/>
      <c r="G48" s="65"/>
    </row>
    <row r="49" spans="1:10" ht="17.25" customHeight="1" outlineLevel="1" thickTop="1" thickBot="1" x14ac:dyDescent="0.4">
      <c r="A49" s="66" t="s">
        <v>66</v>
      </c>
      <c r="B49" s="66"/>
      <c r="C49" s="72" t="s">
        <v>65</v>
      </c>
      <c r="D49" s="73"/>
      <c r="E49" s="73"/>
      <c r="F49" s="73"/>
      <c r="G49" s="74"/>
    </row>
    <row r="50" spans="1:10" ht="40.5" customHeight="1" outlineLevel="1" thickTop="1" x14ac:dyDescent="0.35">
      <c r="A50" s="20"/>
      <c r="B50" s="22"/>
    </row>
    <row r="51" spans="1:10" ht="17.25" customHeight="1" outlineLevel="1" thickBot="1" x14ac:dyDescent="0.45">
      <c r="A51" s="17" t="s">
        <v>68</v>
      </c>
    </row>
    <row r="52" spans="1:10" ht="17.25" customHeight="1" outlineLevel="2" thickTop="1" thickBot="1" x14ac:dyDescent="0.4">
      <c r="A52" s="69" t="s">
        <v>48</v>
      </c>
      <c r="B52" s="70"/>
      <c r="C52" s="70"/>
      <c r="D52" s="70"/>
      <c r="E52" s="70"/>
      <c r="F52" s="70"/>
      <c r="G52" s="71"/>
      <c r="H52" s="18"/>
    </row>
    <row r="53" spans="1:10" ht="40.5" customHeight="1" outlineLevel="2" thickTop="1" thickBot="1" x14ac:dyDescent="0.4">
      <c r="A53" s="24" t="s">
        <v>51</v>
      </c>
      <c r="B53" s="26" t="s">
        <v>50</v>
      </c>
      <c r="C53" s="26" t="s">
        <v>49</v>
      </c>
      <c r="D53" s="26" t="s">
        <v>9</v>
      </c>
      <c r="E53" s="75" t="s">
        <v>21</v>
      </c>
      <c r="F53" s="64"/>
      <c r="G53" s="26" t="s">
        <v>31</v>
      </c>
    </row>
    <row r="54" spans="1:10" ht="40.5" customHeight="1" outlineLevel="2" thickTop="1" thickBot="1" x14ac:dyDescent="0.4">
      <c r="A54" s="41"/>
      <c r="B54" s="41"/>
      <c r="C54" s="42"/>
      <c r="D54" s="43" t="s">
        <v>8</v>
      </c>
      <c r="E54" s="76" t="s">
        <v>43</v>
      </c>
      <c r="F54" s="77"/>
      <c r="G54" s="44">
        <v>0</v>
      </c>
    </row>
    <row r="55" spans="1:10" ht="40.5" customHeight="1" outlineLevel="2" thickTop="1" thickBot="1" x14ac:dyDescent="0.4"/>
    <row r="56" spans="1:10" ht="16.5" outlineLevel="2" thickTop="1" thickBot="1" x14ac:dyDescent="0.4">
      <c r="A56" s="69" t="s">
        <v>52</v>
      </c>
      <c r="B56" s="70"/>
      <c r="C56" s="70"/>
      <c r="D56" s="70"/>
      <c r="E56" s="70"/>
      <c r="F56" s="70"/>
      <c r="G56" s="71"/>
    </row>
    <row r="57" spans="1:10" ht="16.5" outlineLevel="2" thickTop="1" thickBot="1" x14ac:dyDescent="0.4">
      <c r="A57" s="62" t="s">
        <v>22</v>
      </c>
      <c r="B57" s="62"/>
      <c r="C57" s="63" t="s">
        <v>21</v>
      </c>
      <c r="D57" s="63"/>
      <c r="E57" s="63"/>
      <c r="F57" s="64"/>
      <c r="G57" s="36" t="s">
        <v>39</v>
      </c>
      <c r="H57" s="57"/>
    </row>
    <row r="58" spans="1:10" ht="40.5" customHeight="1" outlineLevel="2" thickTop="1" thickBot="1" x14ac:dyDescent="0.4">
      <c r="A58" s="68" t="s">
        <v>38</v>
      </c>
      <c r="B58" s="68"/>
      <c r="C58" s="59"/>
      <c r="D58" s="60"/>
      <c r="E58" s="60"/>
      <c r="F58" s="61"/>
      <c r="G58" s="2">
        <v>0</v>
      </c>
    </row>
    <row r="59" spans="1:10" ht="41.15" customHeight="1" outlineLevel="2" thickTop="1" thickBot="1" x14ac:dyDescent="0.4">
      <c r="A59" s="68" t="s">
        <v>23</v>
      </c>
      <c r="B59" s="68"/>
      <c r="C59" s="59"/>
      <c r="D59" s="60"/>
      <c r="E59" s="60"/>
      <c r="F59" s="61"/>
      <c r="G59" s="2">
        <v>0</v>
      </c>
      <c r="J59" s="21"/>
    </row>
    <row r="60" spans="1:10" ht="17.25" customHeight="1" outlineLevel="2" thickTop="1" thickBot="1" x14ac:dyDescent="0.4">
      <c r="A60" s="67" t="s">
        <v>88</v>
      </c>
      <c r="B60" s="67"/>
      <c r="C60" s="67"/>
      <c r="D60" s="67"/>
      <c r="E60" s="67"/>
      <c r="F60" s="67"/>
      <c r="G60" s="29">
        <f>SUM(G58:G59)</f>
        <v>0</v>
      </c>
      <c r="J60" s="21"/>
    </row>
    <row r="61" spans="1:10" ht="40.5" customHeight="1" outlineLevel="2" thickTop="1" thickBot="1" x14ac:dyDescent="0.4">
      <c r="A61" s="45"/>
      <c r="B61" s="45"/>
      <c r="C61" s="46"/>
      <c r="D61" s="46"/>
      <c r="E61" s="46"/>
      <c r="F61" s="46"/>
      <c r="G61" s="47"/>
      <c r="J61" s="21"/>
    </row>
    <row r="62" spans="1:10" ht="17.25" customHeight="1" outlineLevel="2" thickTop="1" thickBot="1" x14ac:dyDescent="0.4">
      <c r="A62" s="69" t="s">
        <v>53</v>
      </c>
      <c r="B62" s="70"/>
      <c r="C62" s="70"/>
      <c r="D62" s="70"/>
      <c r="E62" s="70"/>
      <c r="F62" s="70"/>
      <c r="G62" s="71"/>
      <c r="J62" s="21"/>
    </row>
    <row r="63" spans="1:10" ht="16.5" outlineLevel="2" thickTop="1" thickBot="1" x14ac:dyDescent="0.4">
      <c r="A63" s="62" t="s">
        <v>40</v>
      </c>
      <c r="B63" s="62"/>
      <c r="C63" s="63" t="s">
        <v>21</v>
      </c>
      <c r="D63" s="63"/>
      <c r="E63" s="63"/>
      <c r="F63" s="64"/>
      <c r="G63" s="36" t="s">
        <v>41</v>
      </c>
    </row>
    <row r="64" spans="1:10" ht="16.5" outlineLevel="2" thickTop="1" thickBot="1" x14ac:dyDescent="0.4">
      <c r="A64" s="68" t="s">
        <v>54</v>
      </c>
      <c r="B64" s="68">
        <f>G52-G58</f>
        <v>0</v>
      </c>
      <c r="C64" s="59" t="s">
        <v>43</v>
      </c>
      <c r="D64" s="60"/>
      <c r="E64" s="60"/>
      <c r="F64" s="61"/>
      <c r="G64" s="38">
        <f>G54-G60</f>
        <v>0</v>
      </c>
    </row>
    <row r="65" spans="1:10" ht="34.5" customHeight="1" outlineLevel="2" thickTop="1" thickBot="1" x14ac:dyDescent="0.4">
      <c r="A65" s="66" t="s">
        <v>55</v>
      </c>
      <c r="B65" s="66">
        <f>G52-G58</f>
        <v>0</v>
      </c>
      <c r="C65" s="59" t="s">
        <v>43</v>
      </c>
      <c r="D65" s="60"/>
      <c r="E65" s="60"/>
      <c r="F65" s="61"/>
      <c r="G65" s="49">
        <v>0</v>
      </c>
    </row>
    <row r="66" spans="1:10" ht="40.5" customHeight="1" outlineLevel="1" thickTop="1" x14ac:dyDescent="0.35">
      <c r="A66" s="78"/>
      <c r="B66" s="78"/>
      <c r="C66" s="78"/>
      <c r="D66" s="78"/>
      <c r="E66" s="78"/>
      <c r="F66" s="79"/>
      <c r="G66" s="48"/>
    </row>
    <row r="67" spans="1:10" ht="17.5" outlineLevel="1" thickBot="1" x14ac:dyDescent="0.45">
      <c r="A67" s="17" t="s">
        <v>69</v>
      </c>
    </row>
    <row r="68" spans="1:10" ht="17.25" customHeight="1" outlineLevel="2" thickTop="1" thickBot="1" x14ac:dyDescent="0.4">
      <c r="A68" s="69" t="s">
        <v>70</v>
      </c>
      <c r="B68" s="70"/>
      <c r="C68" s="70"/>
      <c r="D68" s="70"/>
      <c r="E68" s="70"/>
      <c r="F68" s="70"/>
      <c r="G68" s="71"/>
      <c r="J68" s="21"/>
    </row>
    <row r="69" spans="1:10" ht="16.5" outlineLevel="2" thickTop="1" thickBot="1" x14ac:dyDescent="0.4">
      <c r="A69" s="62" t="s">
        <v>40</v>
      </c>
      <c r="B69" s="62"/>
      <c r="C69" s="63" t="s">
        <v>21</v>
      </c>
      <c r="D69" s="63"/>
      <c r="E69" s="63"/>
      <c r="F69" s="64"/>
      <c r="G69" s="36" t="s">
        <v>41</v>
      </c>
    </row>
    <row r="70" spans="1:10" ht="40.5" customHeight="1" outlineLevel="2" thickTop="1" thickBot="1" x14ac:dyDescent="0.4">
      <c r="A70" s="66" t="s">
        <v>64</v>
      </c>
      <c r="B70" s="66"/>
      <c r="C70" s="59" t="s">
        <v>43</v>
      </c>
      <c r="D70" s="60"/>
      <c r="E70" s="60"/>
      <c r="F70" s="61"/>
      <c r="G70" s="39">
        <f>IF(ISBLANK(B7),0,VLOOKUP(B7,AA1:AE13,5,FALSE))</f>
        <v>0</v>
      </c>
    </row>
    <row r="71" spans="1:10" ht="40.5" customHeight="1" outlineLevel="2" thickTop="1" thickBot="1" x14ac:dyDescent="0.4">
      <c r="A71" s="68" t="s">
        <v>56</v>
      </c>
      <c r="B71" s="68"/>
      <c r="C71" s="59" t="s">
        <v>76</v>
      </c>
      <c r="D71" s="60"/>
      <c r="E71" s="60"/>
      <c r="F71" s="61"/>
      <c r="G71" s="2">
        <v>0</v>
      </c>
    </row>
    <row r="72" spans="1:10" ht="40.5" customHeight="1" outlineLevel="2" thickTop="1" thickBot="1" x14ac:dyDescent="0.4">
      <c r="A72" s="66" t="s">
        <v>63</v>
      </c>
      <c r="B72" s="66"/>
      <c r="C72" s="59" t="s">
        <v>43</v>
      </c>
      <c r="D72" s="60"/>
      <c r="E72" s="60"/>
      <c r="F72" s="61"/>
      <c r="G72" s="2">
        <v>0</v>
      </c>
    </row>
    <row r="73" spans="1:10" ht="40.5" customHeight="1" thickTop="1" x14ac:dyDescent="0.35"/>
    <row r="74" spans="1:10" ht="16" thickBot="1" x14ac:dyDescent="0.4">
      <c r="A74" s="65" t="s">
        <v>81</v>
      </c>
      <c r="B74" s="65"/>
      <c r="C74" s="65"/>
      <c r="D74" s="65"/>
      <c r="E74" s="65"/>
      <c r="F74" s="65"/>
      <c r="G74" s="65"/>
    </row>
    <row r="75" spans="1:10" ht="16.5" outlineLevel="1" thickTop="1" thickBot="1" x14ac:dyDescent="0.4">
      <c r="A75" s="62" t="s">
        <v>40</v>
      </c>
      <c r="B75" s="62"/>
      <c r="C75" s="63" t="s">
        <v>21</v>
      </c>
      <c r="D75" s="63"/>
      <c r="E75" s="63"/>
      <c r="F75" s="64"/>
      <c r="G75" s="36" t="s">
        <v>41</v>
      </c>
    </row>
    <row r="76" spans="1:10" ht="16.5" outlineLevel="1" thickTop="1" thickBot="1" x14ac:dyDescent="0.4">
      <c r="A76" s="58" t="s">
        <v>60</v>
      </c>
      <c r="B76" s="58"/>
      <c r="C76" s="59" t="s">
        <v>43</v>
      </c>
      <c r="D76" s="60"/>
      <c r="E76" s="60"/>
      <c r="F76" s="61"/>
      <c r="G76" s="50">
        <f>G46</f>
        <v>0</v>
      </c>
    </row>
    <row r="77" spans="1:10" ht="16.5" outlineLevel="1" thickTop="1" thickBot="1" x14ac:dyDescent="0.4">
      <c r="A77" s="58" t="s">
        <v>61</v>
      </c>
      <c r="B77" s="58"/>
      <c r="C77" s="59" t="s">
        <v>43</v>
      </c>
      <c r="D77" s="60"/>
      <c r="E77" s="60"/>
      <c r="F77" s="61"/>
      <c r="G77" s="50">
        <f>G65</f>
        <v>0</v>
      </c>
    </row>
    <row r="78" spans="1:10" ht="16.5" outlineLevel="1" thickTop="1" thickBot="1" x14ac:dyDescent="0.4">
      <c r="A78" s="58" t="s">
        <v>62</v>
      </c>
      <c r="B78" s="58"/>
      <c r="C78" s="59" t="s">
        <v>43</v>
      </c>
      <c r="D78" s="60"/>
      <c r="E78" s="60"/>
      <c r="F78" s="61"/>
      <c r="G78" s="50">
        <f>G72</f>
        <v>0</v>
      </c>
    </row>
    <row r="79" spans="1:10" ht="16.5" outlineLevel="1" thickTop="1" thickBot="1" x14ac:dyDescent="0.4">
      <c r="A79" s="58" t="s">
        <v>82</v>
      </c>
      <c r="B79" s="58"/>
      <c r="C79" s="59" t="s">
        <v>43</v>
      </c>
      <c r="D79" s="60"/>
      <c r="E79" s="60"/>
      <c r="F79" s="61"/>
      <c r="G79" s="50">
        <f>SUM(G76:G78)</f>
        <v>0</v>
      </c>
    </row>
    <row r="80" spans="1:10" ht="16" thickTop="1" x14ac:dyDescent="0.35"/>
  </sheetData>
  <mergeCells count="87">
    <mergeCell ref="C42:F42"/>
    <mergeCell ref="A11:G11"/>
    <mergeCell ref="A35:G35"/>
    <mergeCell ref="C36:F36"/>
    <mergeCell ref="A37:B37"/>
    <mergeCell ref="C31:F31"/>
    <mergeCell ref="C29:F29"/>
    <mergeCell ref="C30:F30"/>
    <mergeCell ref="C25:F25"/>
    <mergeCell ref="C24:F24"/>
    <mergeCell ref="C23:F23"/>
    <mergeCell ref="C22:F22"/>
    <mergeCell ref="C21:F21"/>
    <mergeCell ref="A29:B29"/>
    <mergeCell ref="A30:B30"/>
    <mergeCell ref="A31:B31"/>
    <mergeCell ref="D33:F33"/>
    <mergeCell ref="A12:G12"/>
    <mergeCell ref="A19:G19"/>
    <mergeCell ref="A25:B25"/>
    <mergeCell ref="A24:B24"/>
    <mergeCell ref="A23:B23"/>
    <mergeCell ref="A22:B22"/>
    <mergeCell ref="A21:B21"/>
    <mergeCell ref="A20:B20"/>
    <mergeCell ref="C20:F20"/>
    <mergeCell ref="A27:G27"/>
    <mergeCell ref="A28:B28"/>
    <mergeCell ref="C28:F28"/>
    <mergeCell ref="A18:D18"/>
    <mergeCell ref="A59:B59"/>
    <mergeCell ref="C59:F59"/>
    <mergeCell ref="A66:F66"/>
    <mergeCell ref="A62:G62"/>
    <mergeCell ref="A63:B63"/>
    <mergeCell ref="C63:F63"/>
    <mergeCell ref="A56:G56"/>
    <mergeCell ref="A57:B57"/>
    <mergeCell ref="C57:F57"/>
    <mergeCell ref="A58:B58"/>
    <mergeCell ref="C58:F58"/>
    <mergeCell ref="A49:B49"/>
    <mergeCell ref="C49:G49"/>
    <mergeCell ref="A52:G52"/>
    <mergeCell ref="E53:F53"/>
    <mergeCell ref="E54:F54"/>
    <mergeCell ref="A36:B36"/>
    <mergeCell ref="A45:B45"/>
    <mergeCell ref="C45:F45"/>
    <mergeCell ref="A48:G48"/>
    <mergeCell ref="A46:B46"/>
    <mergeCell ref="C46:F46"/>
    <mergeCell ref="A43:B43"/>
    <mergeCell ref="A44:B44"/>
    <mergeCell ref="C43:F43"/>
    <mergeCell ref="C38:F38"/>
    <mergeCell ref="C37:F37"/>
    <mergeCell ref="C44:F44"/>
    <mergeCell ref="A38:B38"/>
    <mergeCell ref="A39:F39"/>
    <mergeCell ref="A41:G41"/>
    <mergeCell ref="A42:B42"/>
    <mergeCell ref="A72:B72"/>
    <mergeCell ref="C72:F72"/>
    <mergeCell ref="A65:B65"/>
    <mergeCell ref="C65:F65"/>
    <mergeCell ref="A60:F60"/>
    <mergeCell ref="A64:B64"/>
    <mergeCell ref="C64:F64"/>
    <mergeCell ref="A68:G68"/>
    <mergeCell ref="A69:B69"/>
    <mergeCell ref="C69:F69"/>
    <mergeCell ref="C71:F71"/>
    <mergeCell ref="A70:B70"/>
    <mergeCell ref="C70:F70"/>
    <mergeCell ref="A71:B71"/>
    <mergeCell ref="A74:G74"/>
    <mergeCell ref="A76:B76"/>
    <mergeCell ref="C76:F76"/>
    <mergeCell ref="A77:B77"/>
    <mergeCell ref="C77:F77"/>
    <mergeCell ref="A78:B78"/>
    <mergeCell ref="C78:F78"/>
    <mergeCell ref="A79:B79"/>
    <mergeCell ref="C79:F79"/>
    <mergeCell ref="A75:B75"/>
    <mergeCell ref="C75:F75"/>
  </mergeCells>
  <conditionalFormatting sqref="C54">
    <cfRule type="cellIs" dxfId="0" priority="1" operator="greaterThan">
      <formula>300</formula>
    </cfRule>
  </conditionalFormatting>
  <dataValidations count="2">
    <dataValidation type="list" allowBlank="1" showInputMessage="1" showErrorMessage="1" sqref="C49:G49" xr:uid="{E8DE17D5-0990-4364-997A-9444CA33EC54}">
      <formula1>$AK$2:$AK$3</formula1>
    </dataValidation>
    <dataValidation type="list" allowBlank="1" showInputMessage="1" showErrorMessage="1" sqref="B7" xr:uid="{07081368-5CAE-4CF5-9899-C1DF6DC75269}">
      <formula1>$AA$2:$AA$13</formula1>
    </dataValidation>
  </dataValidations>
  <pageMargins left="0.7" right="0.7" top="0.75" bottom="0.75" header="0.3" footer="0.3"/>
  <pageSetup orientation="portrait"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Site #1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Elizabeth Crabtree</dc:creator>
  <cp:lastModifiedBy>Lily McVetty</cp:lastModifiedBy>
  <dcterms:created xsi:type="dcterms:W3CDTF">2022-09-25T22:27:15Z</dcterms:created>
  <dcterms:modified xsi:type="dcterms:W3CDTF">2025-04-25T13:15:40Z</dcterms:modified>
</cp:coreProperties>
</file>